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90" windowWidth="15300" windowHeight="8415" tabRatio="816"/>
  </bookViews>
  <sheets>
    <sheet name="PL 1" sheetId="11" r:id="rId1"/>
    <sheet name="Sheet6" sheetId="6" r:id="rId2"/>
  </sheets>
  <definedNames>
    <definedName name="_xlnm.Print_Titles" localSheetId="0">'PL 1'!$8:$9</definedName>
  </definedNames>
  <calcPr calcId="124519" fullCalcOnLoad="1"/>
</workbook>
</file>

<file path=xl/calcChain.xml><?xml version="1.0" encoding="utf-8"?>
<calcChain xmlns="http://schemas.openxmlformats.org/spreadsheetml/2006/main">
  <c r="F18" i="11"/>
  <c r="H11"/>
  <c r="H109"/>
  <c r="H10"/>
  <c r="H108"/>
  <c r="G108"/>
  <c r="F108"/>
  <c r="E108"/>
  <c r="D108"/>
  <c r="C108"/>
  <c r="H107"/>
  <c r="H106"/>
  <c r="H105"/>
  <c r="H104"/>
  <c r="H103"/>
  <c r="H102"/>
  <c r="H101"/>
  <c r="H100"/>
  <c r="H99"/>
  <c r="H98"/>
  <c r="H97"/>
  <c r="H96"/>
  <c r="H95"/>
  <c r="H94"/>
  <c r="H93"/>
  <c r="G92"/>
  <c r="F92"/>
  <c r="E92"/>
  <c r="D92"/>
  <c r="C92"/>
  <c r="H91"/>
  <c r="H90"/>
  <c r="G90"/>
  <c r="F90"/>
  <c r="E90"/>
  <c r="D90"/>
  <c r="C90"/>
  <c r="H89"/>
  <c r="H88"/>
  <c r="G88"/>
  <c r="F88"/>
  <c r="E88"/>
  <c r="D88"/>
  <c r="C88"/>
  <c r="H87"/>
  <c r="H86"/>
  <c r="G86"/>
  <c r="F86"/>
  <c r="E86"/>
  <c r="D86"/>
  <c r="C86"/>
  <c r="H85"/>
  <c r="H84"/>
  <c r="H83"/>
  <c r="H82"/>
  <c r="H81"/>
  <c r="H80"/>
  <c r="H79"/>
  <c r="H78"/>
  <c r="H77"/>
  <c r="H76"/>
  <c r="G75"/>
  <c r="F75"/>
  <c r="E75"/>
  <c r="D75"/>
  <c r="C75"/>
  <c r="F74"/>
  <c r="H74"/>
  <c r="H73"/>
  <c r="H72"/>
  <c r="G72"/>
  <c r="F72"/>
  <c r="E72"/>
  <c r="D72"/>
  <c r="C72"/>
  <c r="H71"/>
  <c r="H70"/>
  <c r="G70"/>
  <c r="F70"/>
  <c r="E70"/>
  <c r="D70"/>
  <c r="C70"/>
  <c r="H69"/>
  <c r="H68"/>
  <c r="G68"/>
  <c r="F68"/>
  <c r="E68"/>
  <c r="D68"/>
  <c r="C68"/>
  <c r="H67"/>
  <c r="H66"/>
  <c r="H65"/>
  <c r="H64"/>
  <c r="H63"/>
  <c r="G62"/>
  <c r="F62"/>
  <c r="E62"/>
  <c r="D62"/>
  <c r="C62"/>
  <c r="H61"/>
  <c r="H60"/>
  <c r="H59"/>
  <c r="H58"/>
  <c r="H57"/>
  <c r="H56"/>
  <c r="H55"/>
  <c r="H54"/>
  <c r="H53"/>
  <c r="H52"/>
  <c r="H51"/>
  <c r="H50"/>
  <c r="H49"/>
  <c r="H48"/>
  <c r="H47"/>
  <c r="H46"/>
  <c r="H45"/>
  <c r="H44"/>
  <c r="H43"/>
  <c r="H42"/>
  <c r="H41"/>
  <c r="H40"/>
  <c r="H39"/>
  <c r="H38"/>
  <c r="H37"/>
  <c r="H36"/>
  <c r="H35"/>
  <c r="H34"/>
  <c r="H33"/>
  <c r="G33"/>
  <c r="F33"/>
  <c r="E33"/>
  <c r="D33"/>
  <c r="C33"/>
  <c r="H32"/>
  <c r="H31"/>
  <c r="H30"/>
  <c r="H29"/>
  <c r="H28"/>
  <c r="H27"/>
  <c r="H26"/>
  <c r="H25"/>
  <c r="H24"/>
  <c r="H23"/>
  <c r="H22"/>
  <c r="H21"/>
  <c r="H20"/>
  <c r="H19"/>
  <c r="G18"/>
  <c r="E18"/>
  <c r="D18"/>
  <c r="C18"/>
  <c r="H17"/>
  <c r="H16"/>
  <c r="H117"/>
  <c r="G16"/>
  <c r="F16"/>
  <c r="E16"/>
  <c r="D16"/>
  <c r="C16"/>
  <c r="H15"/>
  <c r="H14"/>
  <c r="G14"/>
  <c r="F14"/>
  <c r="E14"/>
  <c r="D14"/>
  <c r="C14"/>
  <c r="H13"/>
  <c r="H12"/>
  <c r="G12"/>
  <c r="F12"/>
  <c r="E12"/>
  <c r="D12"/>
  <c r="C12"/>
  <c r="G10"/>
  <c r="F10"/>
  <c r="F117"/>
  <c r="E10"/>
  <c r="D10"/>
  <c r="C10"/>
  <c r="H62"/>
  <c r="C117"/>
  <c r="E117"/>
  <c r="G117"/>
  <c r="H18"/>
  <c r="D117"/>
  <c r="H92"/>
  <c r="H75"/>
</calcChain>
</file>

<file path=xl/sharedStrings.xml><?xml version="1.0" encoding="utf-8"?>
<sst xmlns="http://schemas.openxmlformats.org/spreadsheetml/2006/main" count="225" uniqueCount="88">
  <si>
    <t>PHỤ LỤC SỐ 1</t>
  </si>
  <si>
    <t>(Kèm theo Báo cáo số          /BC-PCLB-VP ngày      /         /2015 của Văn phòng ban)</t>
  </si>
  <si>
    <t>ĐVT: đồng</t>
  </si>
  <si>
    <t>(Kèm theo Văn bản số          /PCLB ngày      /         /2014 của Ban chỉ huy)</t>
  </si>
  <si>
    <t>GHI CHUÙ</t>
  </si>
  <si>
    <t>STT</t>
  </si>
  <si>
    <t>Dự toán kinh phí theo Quyết định của UBND TP</t>
  </si>
  <si>
    <t>Số tiền được cơ quan có thẩm quyền phê duyệt</t>
  </si>
  <si>
    <t>Đã chi</t>
  </si>
  <si>
    <t>Năm 2015</t>
  </si>
  <si>
    <t>Năm 2016</t>
  </si>
  <si>
    <t>Năm 2017</t>
  </si>
  <si>
    <t>1.</t>
  </si>
  <si>
    <t>Công văn 5710/UBND-CNN ngày 04/11/2014 về việc chấp thuận hỗ trợ kinh phí cho Đài khí tượng thủy văn khu vực Nam bộ triển khai thực hiện Đề án xây dựng bổ sung mạng lưới các trạm khí tượng, trạm đo mưa và trạm đo mực nước phục vụ công tác phòng, chống, ứng phó lụt, bão, thiên tai trên địa bàn TP từ nguồn Quỹ PCLB TP</t>
  </si>
  <si>
    <t>-</t>
  </si>
  <si>
    <t>Đài khí tượng thủy văn khu vực Nam bộ</t>
  </si>
  <si>
    <t>Đã quyết toán</t>
  </si>
  <si>
    <t>2.</t>
  </si>
  <si>
    <t>Công văn 3667/UBND-CNN ngày 30/06/2015 về việc chấp thuận chủ trương duy tu, sửa chữa cấp bách 04 trụ đèn báo bão tại thị trấn Cần Thạnh, xã Long Hòa, xã Thạnh An và xã Lý Nhơn, huyện Cần Giờ</t>
  </si>
  <si>
    <t>Huyện Cần Giờ</t>
  </si>
  <si>
    <t>3.</t>
  </si>
  <si>
    <t>Công văn 4357/UBND-CNN ngày 28/07/2015 về kinh phí thanh toán công tác phòng, chống, ứng phó với áp thấp nhiệt đới tháng 11 năm 2013 trên địa bàn TP huyện Cần Giờ</t>
  </si>
  <si>
    <t>4.</t>
  </si>
  <si>
    <t>Công văn 5913/UBND-CNN ngày 02/10/2015 về việc chấp thuận chủ trương duy tu, sửa chữa Khu neo đậu tránh trú bão cho tàu thuyền nghề cá huyện Cần Giờ</t>
  </si>
  <si>
    <t>5.</t>
  </si>
  <si>
    <t xml:space="preserve">Công văn 8056/UBND-CNN ngày 26/12/2015 về việc chấp thuận cấp kinh phí thực hiện kế hoạch nâng cao nhận thức cộng đồng và quản lý rủi ro thiên tai dựa vào cộng đồng năm 2015 cho Sở, ngành, đơn vị TP và quận - huyện từ nguồn Quỹ PCTT TP  </t>
  </si>
  <si>
    <t xml:space="preserve">Bộ Tư lệnh </t>
  </si>
  <si>
    <t>Bộ Chỉ huy Bộ đội Biên phòng</t>
  </si>
  <si>
    <t>Cảnh sát Phòng cháy chữa cháy</t>
  </si>
  <si>
    <t>Sở Tài nguyên và Môi trường</t>
  </si>
  <si>
    <t>Lực lượng Thanh niên xung phong</t>
  </si>
  <si>
    <t>Thành Đoàn</t>
  </si>
  <si>
    <t>Đài Tiếng nói nhân dân</t>
  </si>
  <si>
    <t>Hội Chữ thập đỏ</t>
  </si>
  <si>
    <t>Hội bảo trợ người khuyết tật và trẻ mồ côi</t>
  </si>
  <si>
    <t>Chi cục Quản lý chất lượng và Bảo vệ NLTS</t>
  </si>
  <si>
    <t>Trung tâm Thông tin Triển lãm</t>
  </si>
  <si>
    <t>Huyện Củ Chi</t>
  </si>
  <si>
    <t>Huyện Nhà Bè</t>
  </si>
  <si>
    <t>6.</t>
  </si>
  <si>
    <t>Công văn 8244/UBND-CNN ngày 31/12/2015 về việc đầu tư, mua sắm trang thiết bị phục vụ công tác tìm kiếm cứu nạn năm 2015</t>
  </si>
  <si>
    <t>Công an</t>
  </si>
  <si>
    <t>Sở Giao thông vận tải (Cảng vụ đường thủy nội địa)</t>
  </si>
  <si>
    <t>Công ty TNHH MTV Công viên Cây xanh</t>
  </si>
  <si>
    <t>Quận 1</t>
  </si>
  <si>
    <t>Quận 2</t>
  </si>
  <si>
    <t>Quận 3</t>
  </si>
  <si>
    <t>Quận 4</t>
  </si>
  <si>
    <t>Quận 8</t>
  </si>
  <si>
    <t>Quận 9</t>
  </si>
  <si>
    <t>Quận 10</t>
  </si>
  <si>
    <t>Quận 12</t>
  </si>
  <si>
    <t>Quận Thủ Đức</t>
  </si>
  <si>
    <t>Quận Bình Thạnh</t>
  </si>
  <si>
    <t>Quận Tân Phú</t>
  </si>
  <si>
    <t>Quận Gò Vấp</t>
  </si>
  <si>
    <t>Quận Phú Nhuận</t>
  </si>
  <si>
    <t>Quận Bình Tân</t>
  </si>
  <si>
    <t>Huyện Hóc Môn</t>
  </si>
  <si>
    <t>Huyện Bình Chánh</t>
  </si>
  <si>
    <t>7.</t>
  </si>
  <si>
    <t>Công văn 349/UBND-CNN ngày 02/02/2016 về việc chấp thuận chủ trương gia cố cấp bách các công trình phòng, chống thiên tai xung yếu năm 2015 - 2016 từ nguồn Quỹ PCTT TP</t>
  </si>
  <si>
    <t>8.</t>
  </si>
  <si>
    <t>Công văn 732/UBND-CNN ngày 25/02/2016 về việc chấp thuận cấp kinh phí in tờ bướm thông tin, tuyên truyền phục vụ công tác thu Quỹ PCTT đối với công nhân, người lao động trong các cơ quan, xí nghiệp trên địa bàn TP</t>
  </si>
  <si>
    <t xml:space="preserve">Văn phòng Thường trực BCH PCTT và TKCN </t>
  </si>
  <si>
    <t>9.</t>
  </si>
  <si>
    <t>Công văn 2363/UBND-CNN ngày 18/05/2016 về việc chấp thuận cấp kinh phí tổ chức thực hiện kế hoạch nâng cao nhận thức cộng đồng và quản lý rủi ro thiên tai dựa vào cộng đồng năm 2016 của Văn phòng Thường trực Ban chỉ huy PCTT và TKCN TP</t>
  </si>
  <si>
    <t>10.</t>
  </si>
  <si>
    <t>Công văn 3147/UBND-CNN ngày 21/06/2016 về việc chấp thuận chủ trương quyết toán kinh phí đầu tư xây dựng các công trình phòng, chống thiên tai từ nguồn Quỹ PCTT TP</t>
  </si>
  <si>
    <t>11.</t>
  </si>
  <si>
    <t xml:space="preserve">Công văn 4224/UBND-KT ngày 08/08/2016 về việc chấp thuận chủ trương đầu tư gia cố, sửa chữa cấp bách các công trình phòng, chống thiên tai xung yếu từ nguồn Quỹ PCTT TP năm 2016 </t>
  </si>
  <si>
    <t>12.</t>
  </si>
  <si>
    <t xml:space="preserve">Công văn 4225/UBND-KT ngày 08/08/2016 về việc chấp thuận đầu tư, mua sắm ca nô phục vụ công tác tìm kiếm cứu nạn cho Bộ Tư lệnh thành phố  </t>
  </si>
  <si>
    <t>13.</t>
  </si>
  <si>
    <t xml:space="preserve">Công văn 5159/UBND-KT ngày 20/09/2016 về kinh phí triển khai hệ thống nhắn tin điều hành, cảnh báo trong lĩnh vực phòng, chống thiên tai trên địa bàn thành phố  </t>
  </si>
  <si>
    <t xml:space="preserve">Công văn 5205/QĐ-UBND ngày 05/10/2016 về việc tiếp nhận, quản lý và sử dụng hàng dự trữ quốc gia phục vụ công tác phòng, chống ứng phó sự cố, thiên tai và tìm kiếm cứu nạn </t>
  </si>
  <si>
    <t xml:space="preserve">Công văn 6668/UBND-KT ngày 21/11/2016 về việc chấp thuận cấp kinh phí tổ chức thực hiện kế hoạch nâng cao nhận thức cộng đồng và quản lý rủi ro thiên tai dựa vào cộng đồng năm 2016 cho Sở, ngành, đơn vị TP và quận - huyện từ nguồn Quỹ PCTT TP  </t>
  </si>
  <si>
    <t>Đài Thông tin Duyên hải</t>
  </si>
  <si>
    <t>Sở Lao động - Thương binh và Xã hội</t>
  </si>
  <si>
    <t xml:space="preserve">Quận Tân Bình </t>
  </si>
  <si>
    <t xml:space="preserve">Công văn 594/UBND-KT ngày 09/02/2017 về việc duyệt chi hỗ trợ kinh phí nâng cấp, duy tu, sửa chữa các hạng mục công trình phục vụ công tác phòng, chống thiên tai năm 2016 - 2017 cho Công ty TNHH Một thành viên Khai thác thủy lợi Dầu Tiếng - Phước Hòa </t>
  </si>
  <si>
    <t>Công ty TNHH MTV KTTL Dầu Tiếng - Phước Hòa</t>
  </si>
  <si>
    <t>TỔNG CỘNG</t>
  </si>
  <si>
    <t>NỘI DUNG</t>
  </si>
  <si>
    <t>14.</t>
  </si>
  <si>
    <t xml:space="preserve">SOÁ TIEÀN </t>
  </si>
  <si>
    <t>TỔNG HỢP CÁC NỘI DUNG CHI ĐÃ CÓ CHỦ TRƯƠNG ĐƯỢC PHÉP TIẾP TỤC CHI NĂM 2017 
TỪ NGUỒN QUỸ PHÒNG, CHỐNG THIÊN TAI THÀNH PHỐ</t>
  </si>
  <si>
    <t>(Kèm theo Báo cáo số  43   /BC-PCTT ngày  16 / 3/2017 của Ban Chỉ huy PCTT và TKCN TP)</t>
  </si>
</sst>
</file>

<file path=xl/styles.xml><?xml version="1.0" encoding="utf-8"?>
<styleSheet xmlns="http://schemas.openxmlformats.org/spreadsheetml/2006/main">
  <numFmts count="3">
    <numFmt numFmtId="171" formatCode="_(* #,##0.00_);_(* \(#,##0.00\);_(* &quot;-&quot;??_);_(@_)"/>
    <numFmt numFmtId="172" formatCode="_(* #,##0_);_(* \(#,##0\);_(* &quot;-&quot;??_);_(@_)"/>
    <numFmt numFmtId="176" formatCode="[$-1010000]d/m/yy;@"/>
  </numFmts>
  <fonts count="20">
    <font>
      <sz val="12"/>
      <name val="VNI-Times"/>
    </font>
    <font>
      <sz val="12"/>
      <name val="VNI-Times"/>
    </font>
    <font>
      <sz val="12"/>
      <name val="Times New Roman"/>
      <family val="1"/>
    </font>
    <font>
      <b/>
      <sz val="12"/>
      <name val="Times New Roman"/>
      <family val="1"/>
    </font>
    <font>
      <sz val="10"/>
      <name val="Arial"/>
      <family val="2"/>
    </font>
    <font>
      <i/>
      <sz val="12"/>
      <name val="Times New Roman"/>
      <family val="1"/>
    </font>
    <font>
      <b/>
      <sz val="12"/>
      <name val="VNI-Times"/>
    </font>
    <font>
      <sz val="13"/>
      <name val="VNI-Times"/>
    </font>
    <font>
      <b/>
      <sz val="13"/>
      <name val="Times New Roman"/>
      <family val="1"/>
    </font>
    <font>
      <sz val="13"/>
      <color indexed="10"/>
      <name val="VNI-Times"/>
    </font>
    <font>
      <sz val="12"/>
      <color indexed="10"/>
      <name val="VNI-Times"/>
    </font>
    <font>
      <sz val="11"/>
      <color theme="1"/>
      <name val="Arial"/>
      <family val="2"/>
      <scheme val="minor"/>
    </font>
    <font>
      <i/>
      <sz val="13"/>
      <color theme="1"/>
      <name val="Times New Roman"/>
      <family val="1"/>
    </font>
    <font>
      <sz val="13"/>
      <color theme="1"/>
      <name val="Times New Roman"/>
      <family val="1"/>
    </font>
    <font>
      <b/>
      <sz val="13"/>
      <color theme="1"/>
      <name val="Times New Roman"/>
      <family val="1"/>
    </font>
    <font>
      <sz val="13"/>
      <color rgb="FFFF0000"/>
      <name val="Times New Roman"/>
      <family val="1"/>
    </font>
    <font>
      <sz val="14"/>
      <color theme="1"/>
      <name val="Times New Roman"/>
      <family val="1"/>
    </font>
    <font>
      <b/>
      <sz val="14"/>
      <color theme="1"/>
      <name val="Times New Roman"/>
      <family val="1"/>
    </font>
    <font>
      <b/>
      <i/>
      <sz val="13"/>
      <color theme="1"/>
      <name val="Times New Roman"/>
      <family val="1"/>
    </font>
    <font>
      <sz val="12"/>
      <color theme="1"/>
      <name val="Times New Roman"/>
      <family val="1"/>
    </font>
  </fonts>
  <fills count="2">
    <fill>
      <patternFill patternType="none"/>
    </fill>
    <fill>
      <patternFill patternType="gray125"/>
    </fill>
  </fills>
  <borders count="1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171" fontId="1" fillId="0" borderId="0" applyFont="0" applyFill="0" applyBorder="0" applyAlignment="0" applyProtection="0"/>
    <xf numFmtId="171" fontId="11" fillId="0" borderId="0" applyFont="0" applyFill="0" applyBorder="0" applyAlignment="0" applyProtection="0"/>
    <xf numFmtId="0" fontId="11" fillId="0" borderId="0"/>
    <xf numFmtId="0" fontId="2" fillId="0" borderId="0"/>
    <xf numFmtId="0" fontId="4" fillId="0" borderId="0"/>
  </cellStyleXfs>
  <cellXfs count="70">
    <xf numFmtId="0" fontId="0" fillId="0" borderId="0" xfId="0"/>
    <xf numFmtId="0" fontId="9" fillId="0" borderId="0" xfId="5" applyFont="1" applyAlignment="1">
      <alignment horizontal="center"/>
    </xf>
    <xf numFmtId="0" fontId="7" fillId="0" borderId="0" xfId="5" applyFont="1"/>
    <xf numFmtId="0" fontId="7" fillId="0" borderId="0" xfId="5" applyFont="1" applyAlignment="1">
      <alignment horizontal="center"/>
    </xf>
    <xf numFmtId="0" fontId="10" fillId="0" borderId="0" xfId="5" applyFont="1" applyAlignment="1">
      <alignment horizontal="center"/>
    </xf>
    <xf numFmtId="0" fontId="1" fillId="0" borderId="0" xfId="5" applyFont="1"/>
    <xf numFmtId="0" fontId="1" fillId="0" borderId="0" xfId="5" applyFont="1" applyAlignment="1">
      <alignment horizontal="center"/>
    </xf>
    <xf numFmtId="172" fontId="3" fillId="0" borderId="0" xfId="5" applyNumberFormat="1" applyFont="1" applyAlignment="1">
      <alignment horizontal="center"/>
    </xf>
    <xf numFmtId="0" fontId="6" fillId="0" borderId="0" xfId="5" applyFont="1"/>
    <xf numFmtId="49" fontId="1" fillId="0" borderId="0" xfId="5" applyNumberFormat="1" applyFont="1" applyAlignment="1">
      <alignment horizontal="center"/>
    </xf>
    <xf numFmtId="0" fontId="1" fillId="0" borderId="0" xfId="5" applyNumberFormat="1" applyFont="1" applyAlignment="1">
      <alignment horizontal="center" shrinkToFit="1"/>
    </xf>
    <xf numFmtId="176" fontId="1" fillId="0" borderId="0" xfId="5" applyNumberFormat="1" applyFont="1" applyAlignment="1">
      <alignment horizontal="center" shrinkToFit="1"/>
    </xf>
    <xf numFmtId="37" fontId="1" fillId="0" borderId="0" xfId="5" applyNumberFormat="1" applyFont="1" applyAlignment="1">
      <alignment shrinkToFit="1"/>
    </xf>
    <xf numFmtId="0" fontId="1" fillId="0" borderId="0" xfId="5" applyFont="1" applyAlignment="1"/>
    <xf numFmtId="0" fontId="1" fillId="0" borderId="0" xfId="5" applyFont="1" applyAlignment="1">
      <alignment horizontal="center" vertical="center"/>
    </xf>
    <xf numFmtId="0" fontId="12" fillId="0" borderId="0" xfId="3" applyFont="1" applyAlignment="1">
      <alignment horizontal="right"/>
    </xf>
    <xf numFmtId="0" fontId="13" fillId="0" borderId="0" xfId="3" applyFont="1"/>
    <xf numFmtId="0" fontId="14" fillId="0" borderId="1" xfId="3" applyFont="1" applyBorder="1" applyAlignment="1">
      <alignment horizontal="left" vertical="center"/>
    </xf>
    <xf numFmtId="0" fontId="14" fillId="0" borderId="2" xfId="3" applyFont="1" applyBorder="1" applyAlignment="1">
      <alignment horizontal="center"/>
    </xf>
    <xf numFmtId="0" fontId="14" fillId="0" borderId="1" xfId="3" applyFont="1" applyBorder="1" applyAlignment="1">
      <alignment horizontal="center"/>
    </xf>
    <xf numFmtId="0" fontId="14" fillId="0" borderId="3" xfId="3" applyFont="1" applyBorder="1" applyAlignment="1">
      <alignment horizontal="center" vertical="center"/>
    </xf>
    <xf numFmtId="0" fontId="14" fillId="0" borderId="3" xfId="3" applyFont="1" applyBorder="1" applyAlignment="1">
      <alignment vertical="center" wrapText="1"/>
    </xf>
    <xf numFmtId="3" fontId="14" fillId="0" borderId="3" xfId="3" applyNumberFormat="1" applyFont="1" applyBorder="1" applyAlignment="1">
      <alignment vertical="center"/>
    </xf>
    <xf numFmtId="0" fontId="13" fillId="0" borderId="4" xfId="3" applyFont="1" applyBorder="1"/>
    <xf numFmtId="0" fontId="13" fillId="0" borderId="5" xfId="3" quotePrefix="1" applyFont="1" applyBorder="1" applyAlignment="1">
      <alignment horizontal="center" vertical="center"/>
    </xf>
    <xf numFmtId="0" fontId="13" fillId="0" borderId="5" xfId="3" applyFont="1" applyBorder="1" applyAlignment="1">
      <alignment vertical="center"/>
    </xf>
    <xf numFmtId="3" fontId="13" fillId="0" borderId="5" xfId="3" applyNumberFormat="1" applyFont="1" applyBorder="1" applyAlignment="1">
      <alignment vertical="center"/>
    </xf>
    <xf numFmtId="0" fontId="13" fillId="0" borderId="5" xfId="3" applyFont="1" applyBorder="1"/>
    <xf numFmtId="0" fontId="13" fillId="0" borderId="3" xfId="3" applyFont="1" applyBorder="1"/>
    <xf numFmtId="0" fontId="13" fillId="0" borderId="5" xfId="3" quotePrefix="1" applyFont="1" applyBorder="1" applyAlignment="1">
      <alignment horizontal="center"/>
    </xf>
    <xf numFmtId="2" fontId="13" fillId="0" borderId="6" xfId="3" applyNumberFormat="1" applyFont="1" applyBorder="1" applyAlignment="1">
      <alignment vertical="center" wrapText="1"/>
    </xf>
    <xf numFmtId="3" fontId="13" fillId="0" borderId="5" xfId="3" applyNumberFormat="1" applyFont="1" applyBorder="1"/>
    <xf numFmtId="3" fontId="14" fillId="0" borderId="1" xfId="3" applyNumberFormat="1" applyFont="1" applyBorder="1" applyAlignment="1">
      <alignment vertical="center"/>
    </xf>
    <xf numFmtId="0" fontId="13" fillId="0" borderId="6" xfId="3" applyFont="1" applyBorder="1"/>
    <xf numFmtId="3" fontId="13" fillId="0" borderId="0" xfId="3" applyNumberFormat="1" applyFont="1"/>
    <xf numFmtId="2" fontId="13" fillId="0" borderId="5" xfId="3" applyNumberFormat="1" applyFont="1" applyBorder="1" applyAlignment="1">
      <alignment vertical="center" wrapText="1"/>
    </xf>
    <xf numFmtId="0" fontId="14" fillId="0" borderId="5" xfId="3" applyFont="1" applyBorder="1"/>
    <xf numFmtId="2" fontId="14" fillId="0" borderId="5" xfId="3" applyNumberFormat="1" applyFont="1" applyBorder="1" applyAlignment="1">
      <alignment vertical="center" wrapText="1"/>
    </xf>
    <xf numFmtId="0" fontId="14" fillId="0" borderId="7" xfId="3" applyFont="1" applyBorder="1"/>
    <xf numFmtId="2" fontId="14" fillId="0" borderId="8" xfId="3" applyNumberFormat="1" applyFont="1" applyBorder="1" applyAlignment="1">
      <alignment vertical="center" wrapText="1"/>
    </xf>
    <xf numFmtId="0" fontId="13" fillId="0" borderId="7" xfId="3" applyFont="1" applyBorder="1"/>
    <xf numFmtId="2" fontId="13" fillId="0" borderId="8" xfId="3" applyNumberFormat="1" applyFont="1" applyBorder="1" applyAlignment="1">
      <alignment vertical="center" wrapText="1"/>
    </xf>
    <xf numFmtId="172" fontId="13" fillId="0" borderId="0" xfId="2" applyNumberFormat="1" applyFont="1"/>
    <xf numFmtId="0" fontId="15" fillId="0" borderId="0" xfId="3" applyFont="1"/>
    <xf numFmtId="0" fontId="13" fillId="0" borderId="8" xfId="3" applyFont="1" applyBorder="1"/>
    <xf numFmtId="0" fontId="13" fillId="0" borderId="8" xfId="3" quotePrefix="1" applyFont="1" applyBorder="1" applyAlignment="1">
      <alignment horizontal="center"/>
    </xf>
    <xf numFmtId="3" fontId="13" fillId="0" borderId="8" xfId="3" applyNumberFormat="1" applyFont="1" applyBorder="1"/>
    <xf numFmtId="0" fontId="13" fillId="0" borderId="6" xfId="3" applyFont="1" applyBorder="1" applyAlignment="1">
      <alignment horizontal="center"/>
    </xf>
    <xf numFmtId="0" fontId="16" fillId="0" borderId="2" xfId="3" applyFont="1" applyBorder="1" applyAlignment="1">
      <alignment horizontal="center"/>
    </xf>
    <xf numFmtId="0" fontId="17" fillId="0" borderId="2" xfId="3" applyFont="1" applyBorder="1" applyAlignment="1">
      <alignment horizontal="center"/>
    </xf>
    <xf numFmtId="3" fontId="17" fillId="0" borderId="2" xfId="3" applyNumberFormat="1" applyFont="1" applyBorder="1"/>
    <xf numFmtId="0" fontId="16" fillId="0" borderId="2" xfId="3" applyFont="1" applyBorder="1"/>
    <xf numFmtId="0" fontId="16" fillId="0" borderId="0" xfId="3" applyFont="1"/>
    <xf numFmtId="0" fontId="13" fillId="0" borderId="0" xfId="3" applyFont="1" applyAlignment="1">
      <alignment horizontal="center"/>
    </xf>
    <xf numFmtId="0" fontId="18" fillId="0" borderId="0" xfId="3" applyFont="1" applyAlignment="1">
      <alignment horizontal="center"/>
    </xf>
    <xf numFmtId="0" fontId="19" fillId="0" borderId="0" xfId="3" quotePrefix="1" applyFont="1" applyAlignment="1">
      <alignment horizontal="left"/>
    </xf>
    <xf numFmtId="0" fontId="8" fillId="0" borderId="0" xfId="0" applyFont="1" applyAlignment="1"/>
    <xf numFmtId="14" fontId="3" fillId="0" borderId="0" xfId="5" applyNumberFormat="1" applyFont="1" applyAlignment="1">
      <alignment wrapText="1"/>
    </xf>
    <xf numFmtId="14" fontId="5" fillId="0" borderId="0" xfId="5" applyNumberFormat="1" applyFont="1" applyAlignment="1"/>
    <xf numFmtId="14" fontId="5" fillId="0" borderId="0" xfId="5" applyNumberFormat="1" applyFont="1" applyAlignment="1">
      <alignment horizontal="center"/>
    </xf>
    <xf numFmtId="0" fontId="8" fillId="0" borderId="0" xfId="0" applyFont="1" applyAlignment="1">
      <alignment horizontal="center"/>
    </xf>
    <xf numFmtId="14" fontId="3" fillId="0" borderId="0" xfId="5" applyNumberFormat="1" applyFont="1" applyAlignment="1">
      <alignment horizontal="center" wrapText="1"/>
    </xf>
    <xf numFmtId="0" fontId="14" fillId="0" borderId="2" xfId="3" applyFont="1" applyBorder="1" applyAlignment="1">
      <alignment horizontal="center" vertical="center"/>
    </xf>
    <xf numFmtId="0" fontId="14" fillId="0" borderId="2" xfId="3" applyFont="1" applyBorder="1" applyAlignment="1">
      <alignment horizontal="center" vertical="center" wrapText="1"/>
    </xf>
    <xf numFmtId="0" fontId="14" fillId="0" borderId="9" xfId="3" applyFont="1" applyBorder="1" applyAlignment="1">
      <alignment horizontal="center"/>
    </xf>
    <xf numFmtId="0" fontId="14" fillId="0" borderId="10" xfId="3" applyFont="1" applyBorder="1" applyAlignment="1">
      <alignment horizontal="center"/>
    </xf>
    <xf numFmtId="0" fontId="14" fillId="0" borderId="11" xfId="3" applyFont="1" applyBorder="1" applyAlignment="1">
      <alignment horizontal="center"/>
    </xf>
    <xf numFmtId="37" fontId="6" fillId="0" borderId="4" xfId="5" applyNumberFormat="1" applyFont="1" applyBorder="1" applyAlignment="1">
      <alignment horizontal="center" vertical="center" wrapText="1"/>
    </xf>
    <xf numFmtId="37" fontId="6" fillId="0" borderId="12" xfId="5" applyNumberFormat="1" applyFont="1" applyBorder="1" applyAlignment="1">
      <alignment horizontal="center" vertical="center" wrapText="1"/>
    </xf>
    <xf numFmtId="172" fontId="6" fillId="0" borderId="2" xfId="1" applyNumberFormat="1" applyFont="1" applyBorder="1" applyAlignment="1">
      <alignment horizontal="center" vertical="center" wrapText="1"/>
    </xf>
  </cellXfs>
  <cellStyles count="6">
    <cellStyle name="Comma" xfId="1" builtinId="3"/>
    <cellStyle name="Comma 2" xfId="2"/>
    <cellStyle name="Normal" xfId="0" builtinId="0"/>
    <cellStyle name="Normal 2" xfId="3"/>
    <cellStyle name="Normal 4 2" xfId="4"/>
    <cellStyle name="Normal_Book1_BC_PCLB(6 Thang-2014) VPB" xfId="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21"/>
  <sheetViews>
    <sheetView tabSelected="1" zoomScale="75" zoomScaleNormal="75" workbookViewId="0">
      <selection sqref="A1:I1"/>
    </sheetView>
  </sheetViews>
  <sheetFormatPr defaultColWidth="8.75" defaultRowHeight="16.5"/>
  <cols>
    <col min="1" max="1" width="8.75" style="53"/>
    <col min="2" max="2" width="47.5" style="16" customWidth="1"/>
    <col min="3" max="3" width="17.375" style="16" hidden="1" customWidth="1"/>
    <col min="4" max="4" width="17.25" style="16" hidden="1" customWidth="1"/>
    <col min="5" max="6" width="16.25" style="16" hidden="1" customWidth="1"/>
    <col min="7" max="7" width="1.875" style="16" hidden="1" customWidth="1"/>
    <col min="8" max="8" width="19.75" style="16" customWidth="1"/>
    <col min="9" max="9" width="17.25" style="16" customWidth="1"/>
    <col min="10" max="10" width="16.125" style="16" customWidth="1"/>
    <col min="11" max="16384" width="8.75" style="16"/>
  </cols>
  <sheetData>
    <row r="1" spans="1:17" s="2" customFormat="1" ht="18">
      <c r="A1" s="60" t="s">
        <v>0</v>
      </c>
      <c r="B1" s="60"/>
      <c r="C1" s="60"/>
      <c r="D1" s="60"/>
      <c r="E1" s="60"/>
      <c r="F1" s="60"/>
      <c r="G1" s="60"/>
      <c r="H1" s="60"/>
      <c r="I1" s="60"/>
      <c r="J1" s="56"/>
      <c r="K1" s="56"/>
      <c r="L1" s="56"/>
      <c r="M1" s="1"/>
      <c r="N1" s="1"/>
      <c r="Q1" s="3"/>
    </row>
    <row r="2" spans="1:17" s="5" customFormat="1" ht="34.15" customHeight="1">
      <c r="A2" s="61" t="s">
        <v>86</v>
      </c>
      <c r="B2" s="61"/>
      <c r="C2" s="61"/>
      <c r="D2" s="61"/>
      <c r="E2" s="61"/>
      <c r="F2" s="61"/>
      <c r="G2" s="61"/>
      <c r="H2" s="61"/>
      <c r="I2" s="61"/>
      <c r="J2" s="57"/>
      <c r="K2" s="57"/>
      <c r="L2" s="57"/>
      <c r="M2" s="4"/>
      <c r="N2" s="4"/>
      <c r="Q2" s="6"/>
    </row>
    <row r="3" spans="1:17" s="5" customFormat="1">
      <c r="A3" s="59" t="s">
        <v>87</v>
      </c>
      <c r="B3" s="59"/>
      <c r="C3" s="59"/>
      <c r="D3" s="59"/>
      <c r="E3" s="59"/>
      <c r="F3" s="59"/>
      <c r="G3" s="59"/>
      <c r="H3" s="59"/>
      <c r="I3" s="59"/>
      <c r="J3" s="58"/>
      <c r="K3" s="58"/>
      <c r="L3" s="58"/>
      <c r="M3" s="4"/>
      <c r="N3" s="4"/>
      <c r="Q3" s="6"/>
    </row>
    <row r="4" spans="1:17" s="5" customFormat="1" hidden="1">
      <c r="A4" s="59" t="s">
        <v>3</v>
      </c>
      <c r="B4" s="59"/>
      <c r="C4" s="59"/>
      <c r="D4" s="59"/>
      <c r="E4" s="59"/>
      <c r="F4" s="59"/>
      <c r="G4" s="59"/>
      <c r="H4" s="59"/>
      <c r="I4" s="59"/>
      <c r="J4" s="59"/>
      <c r="K4" s="59"/>
      <c r="L4" s="7"/>
      <c r="M4" s="4"/>
      <c r="N4" s="4"/>
      <c r="Q4" s="6"/>
    </row>
    <row r="5" spans="1:17" s="5" customFormat="1" hidden="1">
      <c r="A5" s="59" t="s">
        <v>1</v>
      </c>
      <c r="B5" s="59"/>
      <c r="C5" s="59"/>
      <c r="D5" s="59"/>
      <c r="E5" s="59"/>
      <c r="F5" s="59"/>
      <c r="G5" s="59"/>
      <c r="H5" s="59"/>
      <c r="I5" s="59"/>
      <c r="J5" s="59"/>
      <c r="K5" s="59"/>
      <c r="L5" s="7"/>
      <c r="M5" s="4"/>
      <c r="N5" s="4"/>
      <c r="Q5" s="6"/>
    </row>
    <row r="6" spans="1:17" s="5" customFormat="1" ht="33.6" customHeight="1">
      <c r="A6" s="8"/>
      <c r="C6" s="9"/>
      <c r="E6" s="10"/>
      <c r="F6" s="11"/>
      <c r="G6" s="12"/>
      <c r="H6" s="13"/>
      <c r="K6" s="14"/>
      <c r="L6" s="15"/>
      <c r="M6" s="4"/>
      <c r="N6" s="4"/>
      <c r="Q6" s="6"/>
    </row>
    <row r="7" spans="1:17">
      <c r="I7" s="15" t="s">
        <v>2</v>
      </c>
    </row>
    <row r="8" spans="1:17" ht="27" customHeight="1">
      <c r="A8" s="62" t="s">
        <v>5</v>
      </c>
      <c r="B8" s="62" t="s">
        <v>83</v>
      </c>
      <c r="C8" s="63" t="s">
        <v>6</v>
      </c>
      <c r="D8" s="63" t="s">
        <v>7</v>
      </c>
      <c r="E8" s="64" t="s">
        <v>8</v>
      </c>
      <c r="F8" s="65"/>
      <c r="G8" s="66"/>
      <c r="H8" s="67" t="s">
        <v>85</v>
      </c>
      <c r="I8" s="69" t="s">
        <v>4</v>
      </c>
      <c r="J8" s="17"/>
    </row>
    <row r="9" spans="1:17" ht="27" customHeight="1">
      <c r="A9" s="62"/>
      <c r="B9" s="62"/>
      <c r="C9" s="63"/>
      <c r="D9" s="63"/>
      <c r="E9" s="18" t="s">
        <v>9</v>
      </c>
      <c r="F9" s="18" t="s">
        <v>10</v>
      </c>
      <c r="G9" s="18" t="s">
        <v>11</v>
      </c>
      <c r="H9" s="68"/>
      <c r="I9" s="69"/>
      <c r="J9" s="19"/>
    </row>
    <row r="10" spans="1:17" ht="141" customHeight="1">
      <c r="A10" s="20" t="s">
        <v>12</v>
      </c>
      <c r="B10" s="21" t="s">
        <v>13</v>
      </c>
      <c r="C10" s="22">
        <f t="shared" ref="C10:H10" si="0">C11</f>
        <v>9936000000</v>
      </c>
      <c r="D10" s="22">
        <f t="shared" si="0"/>
        <v>9812641513</v>
      </c>
      <c r="E10" s="22">
        <f t="shared" si="0"/>
        <v>820279332</v>
      </c>
      <c r="F10" s="22">
        <f t="shared" si="0"/>
        <v>8550963210</v>
      </c>
      <c r="G10" s="22">
        <f t="shared" si="0"/>
        <v>0</v>
      </c>
      <c r="H10" s="22">
        <f t="shared" si="0"/>
        <v>441398971</v>
      </c>
      <c r="I10" s="23"/>
    </row>
    <row r="11" spans="1:17">
      <c r="A11" s="24" t="s">
        <v>14</v>
      </c>
      <c r="B11" s="25" t="s">
        <v>15</v>
      </c>
      <c r="C11" s="26">
        <v>9936000000</v>
      </c>
      <c r="D11" s="26">
        <v>9812641513</v>
      </c>
      <c r="E11" s="26">
        <v>820279332</v>
      </c>
      <c r="F11" s="26">
        <v>8550963210</v>
      </c>
      <c r="G11" s="26"/>
      <c r="H11" s="26">
        <f>D11-G11-F11-E11</f>
        <v>441398971</v>
      </c>
      <c r="I11" s="27"/>
    </row>
    <row r="12" spans="1:17" ht="91.9" customHeight="1">
      <c r="A12" s="20" t="s">
        <v>17</v>
      </c>
      <c r="B12" s="21" t="s">
        <v>18</v>
      </c>
      <c r="C12" s="22">
        <f t="shared" ref="C12:H12" si="1">C13</f>
        <v>1000000000</v>
      </c>
      <c r="D12" s="22">
        <f t="shared" si="1"/>
        <v>994168526</v>
      </c>
      <c r="E12" s="22">
        <f t="shared" si="1"/>
        <v>695917968</v>
      </c>
      <c r="F12" s="22">
        <f t="shared" si="1"/>
        <v>0</v>
      </c>
      <c r="G12" s="22">
        <f t="shared" si="1"/>
        <v>0</v>
      </c>
      <c r="H12" s="22">
        <f t="shared" si="1"/>
        <v>298250558</v>
      </c>
      <c r="I12" s="28"/>
    </row>
    <row r="13" spans="1:17">
      <c r="A13" s="29" t="s">
        <v>14</v>
      </c>
      <c r="B13" s="27" t="s">
        <v>19</v>
      </c>
      <c r="C13" s="26">
        <v>1000000000</v>
      </c>
      <c r="D13" s="26">
        <v>994168526</v>
      </c>
      <c r="E13" s="26">
        <v>695917968</v>
      </c>
      <c r="F13" s="26"/>
      <c r="G13" s="26"/>
      <c r="H13" s="26">
        <f>D13-G13-F13-E13</f>
        <v>298250558</v>
      </c>
      <c r="I13" s="30"/>
    </row>
    <row r="14" spans="1:17" ht="72" customHeight="1">
      <c r="A14" s="20" t="s">
        <v>20</v>
      </c>
      <c r="B14" s="21" t="s">
        <v>21</v>
      </c>
      <c r="C14" s="22">
        <f t="shared" ref="C14:H14" si="2">C15</f>
        <v>1016362447</v>
      </c>
      <c r="D14" s="22">
        <f t="shared" si="2"/>
        <v>1016362447</v>
      </c>
      <c r="E14" s="22">
        <f t="shared" si="2"/>
        <v>0</v>
      </c>
      <c r="F14" s="22">
        <f t="shared" si="2"/>
        <v>711500000</v>
      </c>
      <c r="G14" s="22">
        <f t="shared" si="2"/>
        <v>0</v>
      </c>
      <c r="H14" s="22">
        <f t="shared" si="2"/>
        <v>304862447</v>
      </c>
      <c r="I14" s="28"/>
    </row>
    <row r="15" spans="1:17">
      <c r="A15" s="29" t="s">
        <v>14</v>
      </c>
      <c r="B15" s="27" t="s">
        <v>19</v>
      </c>
      <c r="C15" s="31">
        <v>1016362447</v>
      </c>
      <c r="D15" s="31">
        <v>1016362447</v>
      </c>
      <c r="E15" s="27"/>
      <c r="F15" s="26">
        <v>711500000</v>
      </c>
      <c r="G15" s="26"/>
      <c r="H15" s="26">
        <f>D15-G15-F15-E15</f>
        <v>304862447</v>
      </c>
      <c r="I15" s="30"/>
    </row>
    <row r="16" spans="1:17" ht="78" customHeight="1">
      <c r="A16" s="20" t="s">
        <v>22</v>
      </c>
      <c r="B16" s="21" t="s">
        <v>23</v>
      </c>
      <c r="C16" s="22">
        <f t="shared" ref="C16:H16" si="3">C17</f>
        <v>322500000</v>
      </c>
      <c r="D16" s="22">
        <f t="shared" si="3"/>
        <v>322500000</v>
      </c>
      <c r="E16" s="22">
        <f t="shared" si="3"/>
        <v>0</v>
      </c>
      <c r="F16" s="22">
        <f t="shared" si="3"/>
        <v>225750000</v>
      </c>
      <c r="G16" s="22">
        <f t="shared" si="3"/>
        <v>0</v>
      </c>
      <c r="H16" s="22">
        <f t="shared" si="3"/>
        <v>96750000</v>
      </c>
      <c r="I16" s="28"/>
    </row>
    <row r="17" spans="1:10">
      <c r="A17" s="29" t="s">
        <v>14</v>
      </c>
      <c r="B17" s="27" t="s">
        <v>19</v>
      </c>
      <c r="C17" s="31">
        <v>322500000</v>
      </c>
      <c r="D17" s="31">
        <v>322500000</v>
      </c>
      <c r="E17" s="31"/>
      <c r="F17" s="31">
        <v>225750000</v>
      </c>
      <c r="G17" s="31"/>
      <c r="H17" s="26">
        <f>D17-G17-F17-E17</f>
        <v>96750000</v>
      </c>
      <c r="I17" s="30"/>
    </row>
    <row r="18" spans="1:10" ht="110.45" customHeight="1">
      <c r="A18" s="20" t="s">
        <v>24</v>
      </c>
      <c r="B18" s="21" t="s">
        <v>25</v>
      </c>
      <c r="C18" s="22">
        <f t="shared" ref="C18:H18" si="4">SUM(C19:C32)</f>
        <v>3804839605</v>
      </c>
      <c r="D18" s="22">
        <f t="shared" si="4"/>
        <v>3659905797</v>
      </c>
      <c r="E18" s="22">
        <f t="shared" si="4"/>
        <v>0</v>
      </c>
      <c r="F18" s="22">
        <f>SUM(F19:F32)</f>
        <v>3605050797</v>
      </c>
      <c r="G18" s="22">
        <f t="shared" si="4"/>
        <v>0</v>
      </c>
      <c r="H18" s="22">
        <f t="shared" si="4"/>
        <v>54855000</v>
      </c>
      <c r="I18" s="28"/>
      <c r="J18" s="32"/>
    </row>
    <row r="19" spans="1:10" hidden="1">
      <c r="A19" s="29" t="s">
        <v>14</v>
      </c>
      <c r="B19" s="27" t="s">
        <v>26</v>
      </c>
      <c r="C19" s="31">
        <v>26000000</v>
      </c>
      <c r="D19" s="31">
        <v>22000000</v>
      </c>
      <c r="E19" s="31"/>
      <c r="F19" s="31">
        <v>22000000</v>
      </c>
      <c r="G19" s="31"/>
      <c r="H19" s="26">
        <f>D19-G19-F19-E19</f>
        <v>0</v>
      </c>
      <c r="I19" s="27" t="s">
        <v>16</v>
      </c>
    </row>
    <row r="20" spans="1:10">
      <c r="A20" s="29" t="s">
        <v>14</v>
      </c>
      <c r="B20" s="27" t="s">
        <v>27</v>
      </c>
      <c r="C20" s="31">
        <v>54855000</v>
      </c>
      <c r="D20" s="31">
        <v>54855000</v>
      </c>
      <c r="E20" s="31"/>
      <c r="F20" s="31"/>
      <c r="G20" s="31"/>
      <c r="H20" s="26">
        <f t="shared" ref="H20:H83" si="5">D20-G20-F20-E20</f>
        <v>54855000</v>
      </c>
      <c r="I20" s="27"/>
    </row>
    <row r="21" spans="1:10" hidden="1">
      <c r="A21" s="29" t="s">
        <v>14</v>
      </c>
      <c r="B21" s="27" t="s">
        <v>28</v>
      </c>
      <c r="C21" s="31">
        <v>31420000</v>
      </c>
      <c r="D21" s="31">
        <v>29420000</v>
      </c>
      <c r="E21" s="31"/>
      <c r="F21" s="31">
        <v>29420000</v>
      </c>
      <c r="G21" s="31"/>
      <c r="H21" s="26">
        <f t="shared" si="5"/>
        <v>0</v>
      </c>
      <c r="I21" s="27" t="s">
        <v>16</v>
      </c>
    </row>
    <row r="22" spans="1:10" hidden="1">
      <c r="A22" s="29" t="s">
        <v>14</v>
      </c>
      <c r="B22" s="27" t="s">
        <v>29</v>
      </c>
      <c r="C22" s="31">
        <v>35640000</v>
      </c>
      <c r="D22" s="31">
        <v>35640000</v>
      </c>
      <c r="E22" s="31"/>
      <c r="F22" s="31">
        <v>35640000</v>
      </c>
      <c r="G22" s="31"/>
      <c r="H22" s="26">
        <f t="shared" si="5"/>
        <v>0</v>
      </c>
      <c r="I22" s="33"/>
    </row>
    <row r="23" spans="1:10" hidden="1">
      <c r="A23" s="24" t="s">
        <v>14</v>
      </c>
      <c r="B23" s="25" t="s">
        <v>30</v>
      </c>
      <c r="C23" s="31">
        <v>106450000</v>
      </c>
      <c r="D23" s="26">
        <v>106429300</v>
      </c>
      <c r="E23" s="26"/>
      <c r="F23" s="26">
        <v>106429300</v>
      </c>
      <c r="G23" s="26"/>
      <c r="H23" s="26">
        <f t="shared" si="5"/>
        <v>0</v>
      </c>
      <c r="I23" s="27" t="s">
        <v>16</v>
      </c>
      <c r="J23" s="34"/>
    </row>
    <row r="24" spans="1:10" hidden="1">
      <c r="A24" s="29" t="s">
        <v>14</v>
      </c>
      <c r="B24" s="27" t="s">
        <v>31</v>
      </c>
      <c r="C24" s="31">
        <v>1000000000</v>
      </c>
      <c r="D24" s="31">
        <v>1000000000</v>
      </c>
      <c r="E24" s="31"/>
      <c r="F24" s="31">
        <v>1000000000</v>
      </c>
      <c r="G24" s="31"/>
      <c r="H24" s="26">
        <f t="shared" si="5"/>
        <v>0</v>
      </c>
      <c r="I24" s="27" t="s">
        <v>16</v>
      </c>
      <c r="J24" s="34"/>
    </row>
    <row r="25" spans="1:10" hidden="1">
      <c r="A25" s="29" t="s">
        <v>14</v>
      </c>
      <c r="B25" s="27" t="s">
        <v>32</v>
      </c>
      <c r="C25" s="31">
        <v>373680000</v>
      </c>
      <c r="D25" s="31">
        <v>373680000</v>
      </c>
      <c r="E25" s="31"/>
      <c r="F25" s="31">
        <v>373680000</v>
      </c>
      <c r="G25" s="31"/>
      <c r="H25" s="26">
        <f t="shared" si="5"/>
        <v>0</v>
      </c>
      <c r="I25" s="27"/>
    </row>
    <row r="26" spans="1:10" hidden="1">
      <c r="A26" s="29" t="s">
        <v>14</v>
      </c>
      <c r="B26" s="27" t="s">
        <v>33</v>
      </c>
      <c r="C26" s="31">
        <v>217550000</v>
      </c>
      <c r="D26" s="31">
        <v>217550000</v>
      </c>
      <c r="E26" s="31"/>
      <c r="F26" s="31">
        <v>217550000</v>
      </c>
      <c r="G26" s="31"/>
      <c r="H26" s="26">
        <f t="shared" si="5"/>
        <v>0</v>
      </c>
      <c r="I26" s="27" t="s">
        <v>16</v>
      </c>
    </row>
    <row r="27" spans="1:10" hidden="1">
      <c r="A27" s="29" t="s">
        <v>14</v>
      </c>
      <c r="B27" s="27" t="s">
        <v>34</v>
      </c>
      <c r="C27" s="31">
        <v>71172000</v>
      </c>
      <c r="D27" s="31">
        <v>71172000</v>
      </c>
      <c r="E27" s="31"/>
      <c r="F27" s="31">
        <v>71172000</v>
      </c>
      <c r="G27" s="31"/>
      <c r="H27" s="26">
        <f t="shared" si="5"/>
        <v>0</v>
      </c>
      <c r="I27" s="27"/>
    </row>
    <row r="28" spans="1:10" hidden="1">
      <c r="A28" s="29" t="s">
        <v>14</v>
      </c>
      <c r="B28" s="27" t="s">
        <v>35</v>
      </c>
      <c r="C28" s="31">
        <v>70772500</v>
      </c>
      <c r="D28" s="31">
        <v>70772500</v>
      </c>
      <c r="E28" s="31"/>
      <c r="F28" s="31">
        <v>70772500</v>
      </c>
      <c r="G28" s="31"/>
      <c r="H28" s="26">
        <f t="shared" si="5"/>
        <v>0</v>
      </c>
      <c r="I28" s="27" t="s">
        <v>16</v>
      </c>
      <c r="J28" s="34"/>
    </row>
    <row r="29" spans="1:10" hidden="1">
      <c r="A29" s="29" t="s">
        <v>14</v>
      </c>
      <c r="B29" s="27" t="s">
        <v>36</v>
      </c>
      <c r="C29" s="31">
        <v>260000000</v>
      </c>
      <c r="D29" s="31">
        <v>260000000</v>
      </c>
      <c r="E29" s="31"/>
      <c r="F29" s="31">
        <v>260000000</v>
      </c>
      <c r="G29" s="31"/>
      <c r="H29" s="26">
        <f t="shared" si="5"/>
        <v>0</v>
      </c>
      <c r="I29" s="27"/>
    </row>
    <row r="30" spans="1:10" hidden="1">
      <c r="A30" s="29" t="s">
        <v>14</v>
      </c>
      <c r="B30" s="27" t="s">
        <v>37</v>
      </c>
      <c r="C30" s="31">
        <v>93632000</v>
      </c>
      <c r="D30" s="31">
        <v>93632000</v>
      </c>
      <c r="E30" s="27"/>
      <c r="F30" s="31">
        <v>93632000</v>
      </c>
      <c r="G30" s="31"/>
      <c r="H30" s="26">
        <f t="shared" si="5"/>
        <v>0</v>
      </c>
      <c r="I30" s="27"/>
    </row>
    <row r="31" spans="1:10" hidden="1">
      <c r="A31" s="29" t="s">
        <v>14</v>
      </c>
      <c r="B31" s="27" t="s">
        <v>19</v>
      </c>
      <c r="C31" s="31">
        <v>440818400</v>
      </c>
      <c r="D31" s="31">
        <v>301905292</v>
      </c>
      <c r="E31" s="27"/>
      <c r="F31" s="31">
        <v>301905292</v>
      </c>
      <c r="G31" s="31"/>
      <c r="H31" s="26">
        <f t="shared" si="5"/>
        <v>0</v>
      </c>
      <c r="I31" s="27"/>
    </row>
    <row r="32" spans="1:10" hidden="1">
      <c r="A32" s="29" t="s">
        <v>14</v>
      </c>
      <c r="B32" s="27" t="s">
        <v>38</v>
      </c>
      <c r="C32" s="31">
        <v>1022849705</v>
      </c>
      <c r="D32" s="31">
        <v>1022849705</v>
      </c>
      <c r="E32" s="27"/>
      <c r="F32" s="31">
        <v>1022849705</v>
      </c>
      <c r="G32" s="31"/>
      <c r="H32" s="26">
        <f t="shared" si="5"/>
        <v>0</v>
      </c>
      <c r="I32" s="27" t="s">
        <v>16</v>
      </c>
      <c r="J32" s="34"/>
    </row>
    <row r="33" spans="1:10" ht="60" customHeight="1">
      <c r="A33" s="20" t="s">
        <v>39</v>
      </c>
      <c r="B33" s="21" t="s">
        <v>40</v>
      </c>
      <c r="C33" s="22">
        <f t="shared" ref="C33:H33" si="6">SUM(C34:C61)</f>
        <v>10431644000</v>
      </c>
      <c r="D33" s="22">
        <f t="shared" si="6"/>
        <v>9222887000</v>
      </c>
      <c r="E33" s="22">
        <f t="shared" si="6"/>
        <v>0</v>
      </c>
      <c r="F33" s="22">
        <f t="shared" si="6"/>
        <v>8503347000</v>
      </c>
      <c r="G33" s="22">
        <f t="shared" si="6"/>
        <v>0</v>
      </c>
      <c r="H33" s="22">
        <f t="shared" si="6"/>
        <v>1848540000</v>
      </c>
      <c r="I33" s="28"/>
      <c r="J33" s="34"/>
    </row>
    <row r="34" spans="1:10" hidden="1">
      <c r="A34" s="29" t="s">
        <v>14</v>
      </c>
      <c r="B34" s="27" t="s">
        <v>26</v>
      </c>
      <c r="C34" s="31">
        <v>1050000000</v>
      </c>
      <c r="D34" s="31">
        <v>1031000000</v>
      </c>
      <c r="E34" s="27"/>
      <c r="F34" s="31">
        <v>1031000000</v>
      </c>
      <c r="G34" s="31"/>
      <c r="H34" s="26">
        <f>D34-G34-F34-E34</f>
        <v>0</v>
      </c>
      <c r="I34" s="35"/>
    </row>
    <row r="35" spans="1:10" hidden="1">
      <c r="A35" s="29" t="s">
        <v>14</v>
      </c>
      <c r="B35" s="27" t="s">
        <v>28</v>
      </c>
      <c r="C35" s="31">
        <v>2052764000</v>
      </c>
      <c r="D35" s="31">
        <v>2052435000</v>
      </c>
      <c r="E35" s="27"/>
      <c r="F35" s="31">
        <v>2052435000</v>
      </c>
      <c r="G35" s="31"/>
      <c r="H35" s="26">
        <f t="shared" si="5"/>
        <v>0</v>
      </c>
      <c r="I35" s="35"/>
    </row>
    <row r="36" spans="1:10" hidden="1">
      <c r="A36" s="24" t="s">
        <v>14</v>
      </c>
      <c r="B36" s="25" t="s">
        <v>27</v>
      </c>
      <c r="C36" s="26">
        <v>2321000000</v>
      </c>
      <c r="D36" s="26">
        <v>2318247000</v>
      </c>
      <c r="E36" s="26"/>
      <c r="F36" s="26">
        <v>2318247000</v>
      </c>
      <c r="G36" s="26"/>
      <c r="H36" s="26">
        <f t="shared" si="5"/>
        <v>0</v>
      </c>
      <c r="I36" s="27" t="s">
        <v>16</v>
      </c>
      <c r="J36" s="34"/>
    </row>
    <row r="37" spans="1:10" hidden="1">
      <c r="A37" s="29" t="s">
        <v>14</v>
      </c>
      <c r="B37" s="27" t="s">
        <v>41</v>
      </c>
      <c r="C37" s="31">
        <v>468000000</v>
      </c>
      <c r="D37" s="31">
        <v>460280000</v>
      </c>
      <c r="E37" s="27"/>
      <c r="F37" s="31">
        <v>460280000</v>
      </c>
      <c r="G37" s="31"/>
      <c r="H37" s="26">
        <f t="shared" si="5"/>
        <v>0</v>
      </c>
      <c r="I37" s="36"/>
    </row>
    <row r="38" spans="1:10" hidden="1">
      <c r="A38" s="29" t="s">
        <v>14</v>
      </c>
      <c r="B38" s="25" t="s">
        <v>42</v>
      </c>
      <c r="C38" s="26">
        <v>104700000</v>
      </c>
      <c r="D38" s="26">
        <v>101520000</v>
      </c>
      <c r="E38" s="25"/>
      <c r="F38" s="26">
        <v>101520000</v>
      </c>
      <c r="G38" s="26"/>
      <c r="H38" s="26">
        <f t="shared" si="5"/>
        <v>0</v>
      </c>
      <c r="I38" s="35"/>
    </row>
    <row r="39" spans="1:10" hidden="1">
      <c r="A39" s="29" t="s">
        <v>14</v>
      </c>
      <c r="B39" s="27" t="s">
        <v>33</v>
      </c>
      <c r="C39" s="31">
        <v>62500000</v>
      </c>
      <c r="D39" s="31">
        <v>62500000</v>
      </c>
      <c r="E39" s="27"/>
      <c r="F39" s="31">
        <v>62500000</v>
      </c>
      <c r="G39" s="31"/>
      <c r="H39" s="26">
        <f t="shared" si="5"/>
        <v>0</v>
      </c>
      <c r="I39" s="27" t="s">
        <v>16</v>
      </c>
    </row>
    <row r="40" spans="1:10" hidden="1">
      <c r="A40" s="24" t="s">
        <v>14</v>
      </c>
      <c r="B40" s="25" t="s">
        <v>30</v>
      </c>
      <c r="C40" s="26">
        <v>61400000</v>
      </c>
      <c r="D40" s="26">
        <v>61200000</v>
      </c>
      <c r="E40" s="26"/>
      <c r="F40" s="26">
        <v>61200000</v>
      </c>
      <c r="G40" s="26"/>
      <c r="H40" s="26">
        <f t="shared" si="5"/>
        <v>0</v>
      </c>
      <c r="I40" s="27" t="s">
        <v>16</v>
      </c>
    </row>
    <row r="41" spans="1:10" hidden="1">
      <c r="A41" s="29" t="s">
        <v>14</v>
      </c>
      <c r="B41" s="27" t="s">
        <v>35</v>
      </c>
      <c r="C41" s="31">
        <v>60000000</v>
      </c>
      <c r="D41" s="31">
        <v>60000000</v>
      </c>
      <c r="E41" s="27"/>
      <c r="F41" s="31">
        <v>60000000</v>
      </c>
      <c r="G41" s="31"/>
      <c r="H41" s="26">
        <f t="shared" si="5"/>
        <v>0</v>
      </c>
      <c r="I41" s="27"/>
    </row>
    <row r="42" spans="1:10">
      <c r="A42" s="29" t="s">
        <v>14</v>
      </c>
      <c r="B42" s="27" t="s">
        <v>43</v>
      </c>
      <c r="C42" s="31">
        <v>130000000</v>
      </c>
      <c r="D42" s="31"/>
      <c r="E42" s="27"/>
      <c r="F42" s="27"/>
      <c r="G42" s="27"/>
      <c r="H42" s="26">
        <f>C42-G42-F42-E42</f>
        <v>130000000</v>
      </c>
      <c r="I42" s="36"/>
    </row>
    <row r="43" spans="1:10">
      <c r="A43" s="29" t="s">
        <v>14</v>
      </c>
      <c r="B43" s="27" t="s">
        <v>44</v>
      </c>
      <c r="C43" s="31">
        <v>26000000</v>
      </c>
      <c r="D43" s="31"/>
      <c r="E43" s="27"/>
      <c r="F43" s="27"/>
      <c r="G43" s="27"/>
      <c r="H43" s="26">
        <f>C43-G43-F43-E43</f>
        <v>26000000</v>
      </c>
      <c r="I43" s="27"/>
    </row>
    <row r="44" spans="1:10" hidden="1">
      <c r="A44" s="29" t="s">
        <v>14</v>
      </c>
      <c r="B44" s="27" t="s">
        <v>45</v>
      </c>
      <c r="C44" s="31">
        <v>112000000</v>
      </c>
      <c r="D44" s="31">
        <v>99990000</v>
      </c>
      <c r="E44" s="27"/>
      <c r="F44" s="31">
        <v>99990000</v>
      </c>
      <c r="G44" s="31"/>
      <c r="H44" s="26">
        <f t="shared" si="5"/>
        <v>0</v>
      </c>
      <c r="I44" s="27"/>
    </row>
    <row r="45" spans="1:10" hidden="1">
      <c r="A45" s="29" t="s">
        <v>14</v>
      </c>
      <c r="B45" s="27" t="s">
        <v>46</v>
      </c>
      <c r="C45" s="31">
        <v>237000000</v>
      </c>
      <c r="D45" s="31">
        <v>235430000</v>
      </c>
      <c r="E45" s="27"/>
      <c r="F45" s="31">
        <v>235430000</v>
      </c>
      <c r="G45" s="31"/>
      <c r="H45" s="26">
        <f t="shared" si="5"/>
        <v>0</v>
      </c>
      <c r="I45" s="27"/>
    </row>
    <row r="46" spans="1:10" hidden="1">
      <c r="A46" s="29" t="s">
        <v>14</v>
      </c>
      <c r="B46" s="27" t="s">
        <v>47</v>
      </c>
      <c r="C46" s="31">
        <v>115700000</v>
      </c>
      <c r="D46" s="31">
        <v>115230000</v>
      </c>
      <c r="E46" s="27"/>
      <c r="F46" s="31">
        <v>115230000</v>
      </c>
      <c r="G46" s="31"/>
      <c r="H46" s="26">
        <f t="shared" si="5"/>
        <v>0</v>
      </c>
      <c r="I46" s="27"/>
    </row>
    <row r="47" spans="1:10">
      <c r="A47" s="29" t="s">
        <v>14</v>
      </c>
      <c r="B47" s="27" t="s">
        <v>48</v>
      </c>
      <c r="C47" s="31">
        <v>246000000</v>
      </c>
      <c r="D47" s="31"/>
      <c r="E47" s="27"/>
      <c r="F47" s="27"/>
      <c r="G47" s="27"/>
      <c r="H47" s="26">
        <f>C47-G47-F47-E47</f>
        <v>246000000</v>
      </c>
      <c r="I47" s="27"/>
    </row>
    <row r="48" spans="1:10">
      <c r="A48" s="29" t="s">
        <v>14</v>
      </c>
      <c r="B48" s="27" t="s">
        <v>49</v>
      </c>
      <c r="C48" s="31">
        <v>283000000</v>
      </c>
      <c r="D48" s="31">
        <v>282100000</v>
      </c>
      <c r="E48" s="27"/>
      <c r="F48" s="27"/>
      <c r="G48" s="31"/>
      <c r="H48" s="26">
        <f t="shared" si="5"/>
        <v>282100000</v>
      </c>
      <c r="I48" s="37"/>
    </row>
    <row r="49" spans="1:9" hidden="1">
      <c r="A49" s="29" t="s">
        <v>14</v>
      </c>
      <c r="B49" s="27" t="s">
        <v>50</v>
      </c>
      <c r="C49" s="31">
        <v>336880000</v>
      </c>
      <c r="D49" s="31">
        <v>327390000</v>
      </c>
      <c r="E49" s="27"/>
      <c r="F49" s="31">
        <v>327390000</v>
      </c>
      <c r="G49" s="31"/>
      <c r="H49" s="26">
        <f t="shared" si="5"/>
        <v>0</v>
      </c>
      <c r="I49" s="38"/>
    </row>
    <row r="50" spans="1:9" hidden="1">
      <c r="A50" s="29" t="s">
        <v>14</v>
      </c>
      <c r="B50" s="27" t="s">
        <v>51</v>
      </c>
      <c r="C50" s="31">
        <v>538500000</v>
      </c>
      <c r="D50" s="31">
        <v>533000000</v>
      </c>
      <c r="E50" s="27"/>
      <c r="F50" s="31">
        <v>533000000</v>
      </c>
      <c r="G50" s="31"/>
      <c r="H50" s="26">
        <f t="shared" si="5"/>
        <v>0</v>
      </c>
      <c r="I50" s="27"/>
    </row>
    <row r="51" spans="1:9">
      <c r="A51" s="29" t="s">
        <v>14</v>
      </c>
      <c r="B51" s="27" t="s">
        <v>52</v>
      </c>
      <c r="C51" s="31">
        <v>324000000</v>
      </c>
      <c r="D51" s="31">
        <v>323740000</v>
      </c>
      <c r="E51" s="27"/>
      <c r="F51" s="27"/>
      <c r="G51" s="31"/>
      <c r="H51" s="26">
        <f t="shared" si="5"/>
        <v>323740000</v>
      </c>
      <c r="I51" s="27"/>
    </row>
    <row r="52" spans="1:9">
      <c r="A52" s="29" t="s">
        <v>14</v>
      </c>
      <c r="B52" s="27" t="s">
        <v>53</v>
      </c>
      <c r="C52" s="31">
        <v>384500000</v>
      </c>
      <c r="D52" s="31"/>
      <c r="E52" s="27"/>
      <c r="F52" s="27"/>
      <c r="G52" s="27"/>
      <c r="H52" s="26">
        <f>C52-G52-F52-E52</f>
        <v>384500000</v>
      </c>
      <c r="I52" s="27"/>
    </row>
    <row r="53" spans="1:9">
      <c r="A53" s="29" t="s">
        <v>14</v>
      </c>
      <c r="B53" s="27" t="s">
        <v>54</v>
      </c>
      <c r="C53" s="31">
        <v>26000000</v>
      </c>
      <c r="D53" s="31"/>
      <c r="E53" s="27"/>
      <c r="F53" s="27"/>
      <c r="G53" s="27"/>
      <c r="H53" s="26">
        <f>C53-G53-F53-E53</f>
        <v>26000000</v>
      </c>
      <c r="I53" s="27"/>
    </row>
    <row r="54" spans="1:9" hidden="1">
      <c r="A54" s="24" t="s">
        <v>14</v>
      </c>
      <c r="B54" s="25" t="s">
        <v>55</v>
      </c>
      <c r="C54" s="26">
        <v>54000000</v>
      </c>
      <c r="D54" s="26">
        <v>53200000</v>
      </c>
      <c r="E54" s="26"/>
      <c r="F54" s="26">
        <v>53200000</v>
      </c>
      <c r="G54" s="26"/>
      <c r="H54" s="26">
        <f t="shared" si="5"/>
        <v>0</v>
      </c>
      <c r="I54" s="37"/>
    </row>
    <row r="55" spans="1:9" hidden="1">
      <c r="A55" s="29" t="s">
        <v>14</v>
      </c>
      <c r="B55" s="27" t="s">
        <v>56</v>
      </c>
      <c r="C55" s="31">
        <v>295000000</v>
      </c>
      <c r="D55" s="31">
        <v>292655000</v>
      </c>
      <c r="E55" s="27"/>
      <c r="F55" s="31">
        <v>292655000</v>
      </c>
      <c r="G55" s="31"/>
      <c r="H55" s="26">
        <f t="shared" si="5"/>
        <v>0</v>
      </c>
      <c r="I55" s="27"/>
    </row>
    <row r="56" spans="1:9" hidden="1">
      <c r="A56" s="29" t="s">
        <v>14</v>
      </c>
      <c r="B56" s="27" t="s">
        <v>57</v>
      </c>
      <c r="C56" s="31">
        <v>163500000</v>
      </c>
      <c r="D56" s="31">
        <v>161920000</v>
      </c>
      <c r="E56" s="27"/>
      <c r="F56" s="31">
        <v>161920000</v>
      </c>
      <c r="G56" s="31"/>
      <c r="H56" s="26">
        <f t="shared" si="5"/>
        <v>0</v>
      </c>
      <c r="I56" s="27"/>
    </row>
    <row r="57" spans="1:9">
      <c r="A57" s="29" t="s">
        <v>14</v>
      </c>
      <c r="B57" s="27" t="s">
        <v>19</v>
      </c>
      <c r="C57" s="31">
        <v>316500000</v>
      </c>
      <c r="D57" s="31"/>
      <c r="E57" s="27"/>
      <c r="F57" s="27"/>
      <c r="G57" s="27"/>
      <c r="H57" s="26">
        <f>C57-G57-F57-E57</f>
        <v>316500000</v>
      </c>
      <c r="I57" s="27"/>
    </row>
    <row r="58" spans="1:9" hidden="1">
      <c r="A58" s="24" t="s">
        <v>14</v>
      </c>
      <c r="B58" s="25" t="s">
        <v>37</v>
      </c>
      <c r="C58" s="26">
        <v>52000000</v>
      </c>
      <c r="D58" s="26">
        <v>41800000</v>
      </c>
      <c r="E58" s="25"/>
      <c r="F58" s="26">
        <v>41800000</v>
      </c>
      <c r="G58" s="26"/>
      <c r="H58" s="26">
        <f t="shared" si="5"/>
        <v>0</v>
      </c>
      <c r="I58" s="35"/>
    </row>
    <row r="59" spans="1:9" hidden="1">
      <c r="A59" s="24" t="s">
        <v>14</v>
      </c>
      <c r="B59" s="25" t="s">
        <v>38</v>
      </c>
      <c r="C59" s="31">
        <v>279000000</v>
      </c>
      <c r="D59" s="26">
        <v>278350000</v>
      </c>
      <c r="E59" s="25"/>
      <c r="F59" s="26">
        <v>278350000</v>
      </c>
      <c r="G59" s="26"/>
      <c r="H59" s="26">
        <f t="shared" si="5"/>
        <v>0</v>
      </c>
      <c r="I59" s="35"/>
    </row>
    <row r="60" spans="1:9" hidden="1">
      <c r="A60" s="24" t="s">
        <v>14</v>
      </c>
      <c r="B60" s="25" t="s">
        <v>58</v>
      </c>
      <c r="C60" s="31">
        <v>218000000</v>
      </c>
      <c r="D60" s="26">
        <v>217200000</v>
      </c>
      <c r="E60" s="26"/>
      <c r="F60" s="26">
        <v>217200000</v>
      </c>
      <c r="G60" s="26"/>
      <c r="H60" s="26">
        <f t="shared" si="5"/>
        <v>0</v>
      </c>
      <c r="I60" s="35"/>
    </row>
    <row r="61" spans="1:9">
      <c r="A61" s="29" t="s">
        <v>14</v>
      </c>
      <c r="B61" s="27" t="s">
        <v>59</v>
      </c>
      <c r="C61" s="31">
        <v>113700000</v>
      </c>
      <c r="D61" s="31">
        <v>113700000</v>
      </c>
      <c r="E61" s="27"/>
      <c r="F61" s="27"/>
      <c r="G61" s="27"/>
      <c r="H61" s="26">
        <f t="shared" si="5"/>
        <v>113700000</v>
      </c>
      <c r="I61" s="39"/>
    </row>
    <row r="62" spans="1:9" ht="90.6" customHeight="1">
      <c r="A62" s="20" t="s">
        <v>60</v>
      </c>
      <c r="B62" s="21" t="s">
        <v>61</v>
      </c>
      <c r="C62" s="22">
        <f t="shared" ref="C62:H62" si="7">SUM(C63:C67)</f>
        <v>24140000000</v>
      </c>
      <c r="D62" s="22">
        <f t="shared" si="7"/>
        <v>19703836935</v>
      </c>
      <c r="E62" s="22">
        <f t="shared" si="7"/>
        <v>0</v>
      </c>
      <c r="F62" s="22">
        <f t="shared" si="7"/>
        <v>14068612955</v>
      </c>
      <c r="G62" s="22">
        <f t="shared" si="7"/>
        <v>0</v>
      </c>
      <c r="H62" s="22">
        <f t="shared" si="7"/>
        <v>9565223980</v>
      </c>
      <c r="I62" s="40"/>
    </row>
    <row r="63" spans="1:9">
      <c r="A63" s="29" t="s">
        <v>14</v>
      </c>
      <c r="B63" s="27" t="s">
        <v>52</v>
      </c>
      <c r="C63" s="31">
        <v>9478000000</v>
      </c>
      <c r="D63" s="31">
        <v>9281771987</v>
      </c>
      <c r="E63" s="27"/>
      <c r="F63" s="31">
        <v>6497240391</v>
      </c>
      <c r="G63" s="31"/>
      <c r="H63" s="26">
        <f t="shared" si="5"/>
        <v>2784531596</v>
      </c>
      <c r="I63" s="30"/>
    </row>
    <row r="64" spans="1:9">
      <c r="A64" s="29" t="s">
        <v>14</v>
      </c>
      <c r="B64" s="27" t="s">
        <v>53</v>
      </c>
      <c r="C64" s="31">
        <v>732000000</v>
      </c>
      <c r="D64" s="31">
        <v>731021948</v>
      </c>
      <c r="E64" s="27"/>
      <c r="F64" s="31">
        <v>511715364</v>
      </c>
      <c r="G64" s="31"/>
      <c r="H64" s="26">
        <f t="shared" si="5"/>
        <v>219306584</v>
      </c>
      <c r="I64" s="30"/>
    </row>
    <row r="65" spans="1:10" hidden="1">
      <c r="A65" s="29" t="s">
        <v>14</v>
      </c>
      <c r="B65" s="27" t="s">
        <v>37</v>
      </c>
      <c r="C65" s="31">
        <v>1000000000</v>
      </c>
      <c r="D65" s="31">
        <v>919757000</v>
      </c>
      <c r="E65" s="27"/>
      <c r="F65" s="31">
        <v>919757000</v>
      </c>
      <c r="G65" s="31"/>
      <c r="H65" s="26">
        <f t="shared" si="5"/>
        <v>0</v>
      </c>
      <c r="I65" s="27"/>
    </row>
    <row r="66" spans="1:10">
      <c r="A66" s="29" t="s">
        <v>14</v>
      </c>
      <c r="B66" s="27" t="s">
        <v>38</v>
      </c>
      <c r="C66" s="31">
        <v>3930000000</v>
      </c>
      <c r="D66" s="31"/>
      <c r="E66" s="27"/>
      <c r="F66" s="27"/>
      <c r="G66" s="27"/>
      <c r="H66" s="26">
        <f>C66-G66-F66-E66</f>
        <v>3930000000</v>
      </c>
      <c r="I66" s="27"/>
    </row>
    <row r="67" spans="1:10">
      <c r="A67" s="29" t="s">
        <v>14</v>
      </c>
      <c r="B67" s="27" t="s">
        <v>19</v>
      </c>
      <c r="C67" s="31">
        <v>9000000000</v>
      </c>
      <c r="D67" s="31">
        <v>8771286000</v>
      </c>
      <c r="E67" s="27"/>
      <c r="F67" s="31">
        <v>6139900200</v>
      </c>
      <c r="G67" s="31"/>
      <c r="H67" s="26">
        <f t="shared" si="5"/>
        <v>2631385800</v>
      </c>
      <c r="I67" s="30"/>
    </row>
    <row r="68" spans="1:10" ht="95.45" hidden="1" customHeight="1">
      <c r="A68" s="20" t="s">
        <v>62</v>
      </c>
      <c r="B68" s="21" t="s">
        <v>63</v>
      </c>
      <c r="C68" s="22">
        <f t="shared" ref="C68:H68" si="8">C69</f>
        <v>140000000</v>
      </c>
      <c r="D68" s="22">
        <f t="shared" si="8"/>
        <v>138600000</v>
      </c>
      <c r="E68" s="22">
        <f t="shared" si="8"/>
        <v>0</v>
      </c>
      <c r="F68" s="22">
        <f t="shared" si="8"/>
        <v>138600000</v>
      </c>
      <c r="G68" s="22">
        <f t="shared" si="8"/>
        <v>0</v>
      </c>
      <c r="H68" s="22">
        <f t="shared" si="8"/>
        <v>0</v>
      </c>
      <c r="I68" s="28"/>
    </row>
    <row r="69" spans="1:10" hidden="1">
      <c r="A69" s="24" t="s">
        <v>14</v>
      </c>
      <c r="B69" s="25" t="s">
        <v>64</v>
      </c>
      <c r="C69" s="26">
        <v>140000000</v>
      </c>
      <c r="D69" s="26">
        <v>138600000</v>
      </c>
      <c r="E69" s="26"/>
      <c r="F69" s="26">
        <v>138600000</v>
      </c>
      <c r="G69" s="26"/>
      <c r="H69" s="26">
        <f t="shared" si="5"/>
        <v>0</v>
      </c>
      <c r="I69" s="35"/>
    </row>
    <row r="70" spans="1:10" ht="110.45" customHeight="1">
      <c r="A70" s="20" t="s">
        <v>62</v>
      </c>
      <c r="B70" s="21" t="s">
        <v>66</v>
      </c>
      <c r="C70" s="22">
        <f t="shared" ref="C70:H70" si="9">SUM(C71:C71)</f>
        <v>5258230000</v>
      </c>
      <c r="D70" s="22">
        <f t="shared" si="9"/>
        <v>5258230000</v>
      </c>
      <c r="E70" s="22">
        <f t="shared" si="9"/>
        <v>0</v>
      </c>
      <c r="F70" s="22">
        <f t="shared" si="9"/>
        <v>5134775000</v>
      </c>
      <c r="G70" s="22">
        <f t="shared" si="9"/>
        <v>0</v>
      </c>
      <c r="H70" s="22">
        <f t="shared" si="9"/>
        <v>123455000</v>
      </c>
      <c r="I70" s="28"/>
    </row>
    <row r="71" spans="1:10">
      <c r="A71" s="24" t="s">
        <v>14</v>
      </c>
      <c r="B71" s="25" t="s">
        <v>64</v>
      </c>
      <c r="C71" s="26">
        <v>5258230000</v>
      </c>
      <c r="D71" s="26">
        <v>5258230000</v>
      </c>
      <c r="E71" s="26"/>
      <c r="F71" s="26">
        <v>5134775000</v>
      </c>
      <c r="G71" s="26"/>
      <c r="H71" s="26">
        <f t="shared" si="5"/>
        <v>123455000</v>
      </c>
      <c r="I71" s="41"/>
      <c r="J71" s="42"/>
    </row>
    <row r="72" spans="1:10" ht="90.6" customHeight="1">
      <c r="A72" s="20" t="s">
        <v>65</v>
      </c>
      <c r="B72" s="21" t="s">
        <v>68</v>
      </c>
      <c r="C72" s="22">
        <f t="shared" ref="C72:H72" si="10">SUM(C73:C74)</f>
        <v>1014184475</v>
      </c>
      <c r="D72" s="22">
        <f t="shared" si="10"/>
        <v>1014184475</v>
      </c>
      <c r="E72" s="22">
        <f t="shared" si="10"/>
        <v>0</v>
      </c>
      <c r="F72" s="22">
        <f t="shared" si="10"/>
        <v>957113536</v>
      </c>
      <c r="G72" s="22">
        <f t="shared" si="10"/>
        <v>0</v>
      </c>
      <c r="H72" s="22">
        <f t="shared" si="10"/>
        <v>57070939</v>
      </c>
      <c r="I72" s="40"/>
    </row>
    <row r="73" spans="1:10">
      <c r="A73" s="29" t="s">
        <v>14</v>
      </c>
      <c r="B73" s="27" t="s">
        <v>44</v>
      </c>
      <c r="C73" s="31">
        <v>190236463</v>
      </c>
      <c r="D73" s="31">
        <v>190236463</v>
      </c>
      <c r="E73" s="27"/>
      <c r="F73" s="31">
        <v>133165524</v>
      </c>
      <c r="G73" s="31"/>
      <c r="H73" s="26">
        <f t="shared" si="5"/>
        <v>57070939</v>
      </c>
      <c r="I73" s="41"/>
    </row>
    <row r="74" spans="1:10" hidden="1">
      <c r="A74" s="29" t="s">
        <v>14</v>
      </c>
      <c r="B74" s="25" t="s">
        <v>55</v>
      </c>
      <c r="C74" s="31">
        <v>823948012</v>
      </c>
      <c r="D74" s="31">
        <v>823948012</v>
      </c>
      <c r="E74" s="27"/>
      <c r="F74" s="31">
        <f>369437394+207326214+158330312+88854092</f>
        <v>823948012</v>
      </c>
      <c r="G74" s="31"/>
      <c r="H74" s="26">
        <f t="shared" si="5"/>
        <v>0</v>
      </c>
      <c r="I74" s="40" t="s">
        <v>16</v>
      </c>
    </row>
    <row r="75" spans="1:10" ht="90.6" customHeight="1">
      <c r="A75" s="20" t="s">
        <v>67</v>
      </c>
      <c r="B75" s="21" t="s">
        <v>70</v>
      </c>
      <c r="C75" s="22">
        <f t="shared" ref="C75:H75" si="11">SUM(C76:C85)</f>
        <v>70466000000</v>
      </c>
      <c r="D75" s="22">
        <f t="shared" si="11"/>
        <v>56356235588</v>
      </c>
      <c r="E75" s="22">
        <f t="shared" si="11"/>
        <v>0</v>
      </c>
      <c r="F75" s="22">
        <f t="shared" si="11"/>
        <v>37402301203</v>
      </c>
      <c r="G75" s="22">
        <f t="shared" si="11"/>
        <v>0</v>
      </c>
      <c r="H75" s="22">
        <f t="shared" si="11"/>
        <v>29805934385</v>
      </c>
      <c r="I75" s="40"/>
    </row>
    <row r="76" spans="1:10">
      <c r="A76" s="29" t="s">
        <v>14</v>
      </c>
      <c r="B76" s="27" t="s">
        <v>52</v>
      </c>
      <c r="C76" s="31">
        <v>15986000000</v>
      </c>
      <c r="D76" s="31">
        <v>15984647957</v>
      </c>
      <c r="E76" s="27"/>
      <c r="F76" s="31">
        <v>11189253570</v>
      </c>
      <c r="G76" s="31"/>
      <c r="H76" s="26">
        <f t="shared" si="5"/>
        <v>4795394387</v>
      </c>
      <c r="I76" s="30"/>
    </row>
    <row r="77" spans="1:10">
      <c r="A77" s="29" t="s">
        <v>14</v>
      </c>
      <c r="B77" s="27" t="s">
        <v>19</v>
      </c>
      <c r="C77" s="31">
        <v>8777000000</v>
      </c>
      <c r="D77" s="31">
        <v>8777000000</v>
      </c>
      <c r="E77" s="27"/>
      <c r="F77" s="31">
        <v>6143900000</v>
      </c>
      <c r="G77" s="31"/>
      <c r="H77" s="26">
        <f t="shared" si="5"/>
        <v>2633100000</v>
      </c>
      <c r="I77" s="30"/>
    </row>
    <row r="78" spans="1:10">
      <c r="A78" s="24" t="s">
        <v>14</v>
      </c>
      <c r="B78" s="25" t="s">
        <v>55</v>
      </c>
      <c r="C78" s="31">
        <v>8480000000</v>
      </c>
      <c r="D78" s="31">
        <v>8248566970</v>
      </c>
      <c r="E78" s="27"/>
      <c r="F78" s="31">
        <v>5773996879</v>
      </c>
      <c r="G78" s="31"/>
      <c r="H78" s="26">
        <f t="shared" si="5"/>
        <v>2474570091</v>
      </c>
      <c r="I78" s="30"/>
    </row>
    <row r="79" spans="1:10">
      <c r="A79" s="24" t="s">
        <v>14</v>
      </c>
      <c r="B79" s="25" t="s">
        <v>53</v>
      </c>
      <c r="C79" s="26">
        <v>7843000000</v>
      </c>
      <c r="D79" s="26">
        <v>6855905337</v>
      </c>
      <c r="E79" s="25"/>
      <c r="F79" s="26">
        <v>2752070027</v>
      </c>
      <c r="G79" s="26"/>
      <c r="H79" s="26">
        <f t="shared" si="5"/>
        <v>4103835310</v>
      </c>
      <c r="I79" s="30"/>
      <c r="J79" s="43"/>
    </row>
    <row r="80" spans="1:10">
      <c r="A80" s="29" t="s">
        <v>14</v>
      </c>
      <c r="B80" s="27" t="s">
        <v>38</v>
      </c>
      <c r="C80" s="31">
        <v>7252000000</v>
      </c>
      <c r="D80" s="31"/>
      <c r="E80" s="27"/>
      <c r="F80" s="27"/>
      <c r="G80" s="27"/>
      <c r="H80" s="26">
        <f>C80-G80-F80-E80</f>
        <v>7252000000</v>
      </c>
      <c r="I80" s="27"/>
    </row>
    <row r="81" spans="1:10">
      <c r="A81" s="29" t="s">
        <v>14</v>
      </c>
      <c r="B81" s="27" t="s">
        <v>59</v>
      </c>
      <c r="C81" s="26">
        <v>6499000000</v>
      </c>
      <c r="D81" s="26">
        <v>5001967000</v>
      </c>
      <c r="E81" s="25"/>
      <c r="F81" s="26">
        <v>3501376900</v>
      </c>
      <c r="G81" s="26"/>
      <c r="H81" s="26">
        <f t="shared" si="5"/>
        <v>1500590100</v>
      </c>
      <c r="I81" s="30"/>
      <c r="J81" s="43"/>
    </row>
    <row r="82" spans="1:10">
      <c r="A82" s="29" t="s">
        <v>14</v>
      </c>
      <c r="B82" s="27" t="s">
        <v>57</v>
      </c>
      <c r="C82" s="31">
        <v>5987000000</v>
      </c>
      <c r="D82" s="31">
        <v>5462571000</v>
      </c>
      <c r="E82" s="27"/>
      <c r="F82" s="31">
        <v>3823799700</v>
      </c>
      <c r="G82" s="31"/>
      <c r="H82" s="26">
        <f t="shared" si="5"/>
        <v>1638771300</v>
      </c>
      <c r="I82" s="30"/>
    </row>
    <row r="83" spans="1:10">
      <c r="A83" s="29" t="s">
        <v>14</v>
      </c>
      <c r="B83" s="27" t="s">
        <v>51</v>
      </c>
      <c r="C83" s="31">
        <v>3944000000</v>
      </c>
      <c r="D83" s="31">
        <v>3933204324</v>
      </c>
      <c r="E83" s="27"/>
      <c r="F83" s="31">
        <v>2753243027</v>
      </c>
      <c r="G83" s="31"/>
      <c r="H83" s="26">
        <f t="shared" si="5"/>
        <v>1179961297</v>
      </c>
      <c r="I83" s="30"/>
    </row>
    <row r="84" spans="1:10">
      <c r="A84" s="24" t="s">
        <v>14</v>
      </c>
      <c r="B84" s="25" t="s">
        <v>58</v>
      </c>
      <c r="C84" s="31">
        <v>3600000000</v>
      </c>
      <c r="D84" s="31"/>
      <c r="E84" s="27"/>
      <c r="F84" s="27"/>
      <c r="G84" s="27"/>
      <c r="H84" s="26">
        <f>C84-G84-F84-E84</f>
        <v>3600000000</v>
      </c>
      <c r="I84" s="27"/>
    </row>
    <row r="85" spans="1:10">
      <c r="A85" s="29" t="s">
        <v>14</v>
      </c>
      <c r="B85" s="27" t="s">
        <v>37</v>
      </c>
      <c r="C85" s="31">
        <v>2098000000</v>
      </c>
      <c r="D85" s="31">
        <v>2092373000</v>
      </c>
      <c r="E85" s="27"/>
      <c r="F85" s="31">
        <v>1464661100</v>
      </c>
      <c r="G85" s="31"/>
      <c r="H85" s="26">
        <f>D85-G85-F85-E85</f>
        <v>627711900</v>
      </c>
      <c r="I85" s="41"/>
    </row>
    <row r="86" spans="1:10" ht="90.6" customHeight="1">
      <c r="A86" s="20" t="s">
        <v>69</v>
      </c>
      <c r="B86" s="21" t="s">
        <v>72</v>
      </c>
      <c r="C86" s="22">
        <f t="shared" ref="C86:H86" si="12">SUM(C87)</f>
        <v>5200000000</v>
      </c>
      <c r="D86" s="22">
        <f t="shared" si="12"/>
        <v>5200000000</v>
      </c>
      <c r="E86" s="22">
        <f t="shared" si="12"/>
        <v>0</v>
      </c>
      <c r="F86" s="22">
        <f t="shared" si="12"/>
        <v>0</v>
      </c>
      <c r="G86" s="22">
        <f t="shared" si="12"/>
        <v>0</v>
      </c>
      <c r="H86" s="22">
        <f t="shared" si="12"/>
        <v>5200000000</v>
      </c>
      <c r="I86" s="40"/>
    </row>
    <row r="87" spans="1:10">
      <c r="A87" s="29" t="s">
        <v>14</v>
      </c>
      <c r="B87" s="27" t="s">
        <v>26</v>
      </c>
      <c r="C87" s="31">
        <v>5200000000</v>
      </c>
      <c r="D87" s="31">
        <v>5200000000</v>
      </c>
      <c r="E87" s="27"/>
      <c r="F87" s="27"/>
      <c r="G87" s="31"/>
      <c r="H87" s="26">
        <f>D87-G87-F87-E87</f>
        <v>5200000000</v>
      </c>
      <c r="I87" s="39"/>
    </row>
    <row r="88" spans="1:10" ht="90.6" hidden="1" customHeight="1">
      <c r="A88" s="20" t="s">
        <v>73</v>
      </c>
      <c r="B88" s="21" t="s">
        <v>74</v>
      </c>
      <c r="C88" s="22">
        <f t="shared" ref="C88:H88" si="13">SUM(C89)</f>
        <v>42544000</v>
      </c>
      <c r="D88" s="22">
        <f t="shared" si="13"/>
        <v>42544000</v>
      </c>
      <c r="E88" s="22">
        <f t="shared" si="13"/>
        <v>0</v>
      </c>
      <c r="F88" s="22">
        <f t="shared" si="13"/>
        <v>42544000</v>
      </c>
      <c r="G88" s="22">
        <f t="shared" si="13"/>
        <v>0</v>
      </c>
      <c r="H88" s="22">
        <f t="shared" si="13"/>
        <v>0</v>
      </c>
      <c r="I88" s="40"/>
    </row>
    <row r="89" spans="1:10" hidden="1">
      <c r="A89" s="29" t="s">
        <v>14</v>
      </c>
      <c r="B89" s="25" t="s">
        <v>64</v>
      </c>
      <c r="C89" s="31">
        <v>42544000</v>
      </c>
      <c r="D89" s="31">
        <v>42544000</v>
      </c>
      <c r="E89" s="27"/>
      <c r="F89" s="31">
        <v>42544000</v>
      </c>
      <c r="G89" s="31"/>
      <c r="H89" s="26">
        <f>D89-G89-F89-E89</f>
        <v>0</v>
      </c>
      <c r="I89" s="44"/>
    </row>
    <row r="90" spans="1:10" ht="90.6" customHeight="1">
      <c r="A90" s="20" t="s">
        <v>71</v>
      </c>
      <c r="B90" s="21" t="s">
        <v>75</v>
      </c>
      <c r="C90" s="22">
        <f t="shared" ref="C90:H90" si="14">SUM(C91)</f>
        <v>82309280</v>
      </c>
      <c r="D90" s="22">
        <f t="shared" si="14"/>
        <v>0</v>
      </c>
      <c r="E90" s="22">
        <f t="shared" si="14"/>
        <v>0</v>
      </c>
      <c r="F90" s="22">
        <f t="shared" si="14"/>
        <v>0</v>
      </c>
      <c r="G90" s="22">
        <f t="shared" si="14"/>
        <v>0</v>
      </c>
      <c r="H90" s="22">
        <f t="shared" si="14"/>
        <v>82309280</v>
      </c>
      <c r="I90" s="40"/>
    </row>
    <row r="91" spans="1:10">
      <c r="A91" s="45" t="s">
        <v>14</v>
      </c>
      <c r="B91" s="44" t="s">
        <v>26</v>
      </c>
      <c r="C91" s="46">
        <v>82309280</v>
      </c>
      <c r="D91" s="46"/>
      <c r="E91" s="44"/>
      <c r="F91" s="44"/>
      <c r="G91" s="44"/>
      <c r="H91" s="26">
        <f>C91-G91-F91-E91</f>
        <v>82309280</v>
      </c>
      <c r="I91" s="44"/>
    </row>
    <row r="92" spans="1:10" ht="110.45" customHeight="1">
      <c r="A92" s="20" t="s">
        <v>73</v>
      </c>
      <c r="B92" s="21" t="s">
        <v>76</v>
      </c>
      <c r="C92" s="22">
        <f t="shared" ref="C92:H92" si="15">SUM(C93:C107)</f>
        <v>3878006100</v>
      </c>
      <c r="D92" s="22">
        <f t="shared" si="15"/>
        <v>2113188996</v>
      </c>
      <c r="E92" s="22">
        <f t="shared" si="15"/>
        <v>0</v>
      </c>
      <c r="F92" s="22">
        <f t="shared" si="15"/>
        <v>1654350000</v>
      </c>
      <c r="G92" s="22">
        <f t="shared" si="15"/>
        <v>0</v>
      </c>
      <c r="H92" s="22">
        <f t="shared" si="15"/>
        <v>2213254096</v>
      </c>
      <c r="I92" s="28"/>
    </row>
    <row r="93" spans="1:10" hidden="1">
      <c r="A93" s="29" t="s">
        <v>14</v>
      </c>
      <c r="B93" s="27" t="s">
        <v>77</v>
      </c>
      <c r="C93" s="31">
        <v>436800000</v>
      </c>
      <c r="D93" s="31">
        <v>436800000</v>
      </c>
      <c r="E93" s="31"/>
      <c r="F93" s="31">
        <v>436800000</v>
      </c>
      <c r="G93" s="31"/>
      <c r="H93" s="26">
        <f>D93-G93-F93-E93</f>
        <v>0</v>
      </c>
      <c r="I93" s="27"/>
    </row>
    <row r="94" spans="1:10">
      <c r="A94" s="29" t="s">
        <v>14</v>
      </c>
      <c r="B94" s="27" t="s">
        <v>27</v>
      </c>
      <c r="C94" s="31">
        <v>59855000</v>
      </c>
      <c r="D94" s="31"/>
      <c r="E94" s="31"/>
      <c r="F94" s="31"/>
      <c r="G94" s="31"/>
      <c r="H94" s="26">
        <f>C94-G94-F94-E94</f>
        <v>59855000</v>
      </c>
      <c r="I94" s="36"/>
    </row>
    <row r="95" spans="1:10">
      <c r="A95" s="29" t="s">
        <v>14</v>
      </c>
      <c r="B95" s="27" t="s">
        <v>28</v>
      </c>
      <c r="C95" s="31">
        <v>504114500</v>
      </c>
      <c r="D95" s="31"/>
      <c r="E95" s="31"/>
      <c r="F95" s="31"/>
      <c r="G95" s="31"/>
      <c r="H95" s="26">
        <f>C95-G95-F95-E95</f>
        <v>504114500</v>
      </c>
      <c r="I95" s="27"/>
    </row>
    <row r="96" spans="1:10">
      <c r="A96" s="29" t="s">
        <v>14</v>
      </c>
      <c r="B96" s="27" t="s">
        <v>29</v>
      </c>
      <c r="C96" s="31">
        <v>220117000</v>
      </c>
      <c r="D96" s="31">
        <v>220117000</v>
      </c>
      <c r="E96" s="31"/>
      <c r="F96" s="31"/>
      <c r="G96" s="31"/>
      <c r="H96" s="26">
        <f>C96-G96-F96-E96</f>
        <v>220117000</v>
      </c>
      <c r="I96" s="33"/>
    </row>
    <row r="97" spans="1:9">
      <c r="A97" s="24" t="s">
        <v>14</v>
      </c>
      <c r="B97" s="25" t="s">
        <v>30</v>
      </c>
      <c r="C97" s="31">
        <v>160224000</v>
      </c>
      <c r="D97" s="31">
        <v>160221996</v>
      </c>
      <c r="E97" s="26"/>
      <c r="F97" s="31"/>
      <c r="G97" s="31"/>
      <c r="H97" s="26">
        <f>D97-G97-F97-E97</f>
        <v>160221996</v>
      </c>
      <c r="I97" s="27"/>
    </row>
    <row r="98" spans="1:9" ht="16.149999999999999" hidden="1" customHeight="1">
      <c r="A98" s="29" t="s">
        <v>14</v>
      </c>
      <c r="B98" s="27" t="s">
        <v>31</v>
      </c>
      <c r="C98" s="31">
        <v>1000000000</v>
      </c>
      <c r="D98" s="31">
        <v>1000000000</v>
      </c>
      <c r="E98" s="31"/>
      <c r="F98" s="31">
        <v>1000000000</v>
      </c>
      <c r="G98" s="31"/>
      <c r="H98" s="26">
        <f>D98-G98-F98-E98</f>
        <v>0</v>
      </c>
      <c r="I98" s="27"/>
    </row>
    <row r="99" spans="1:9">
      <c r="A99" s="29" t="s">
        <v>14</v>
      </c>
      <c r="B99" s="27" t="s">
        <v>32</v>
      </c>
      <c r="C99" s="31">
        <v>373680000</v>
      </c>
      <c r="D99" s="31"/>
      <c r="E99" s="31"/>
      <c r="F99" s="31"/>
      <c r="G99" s="31"/>
      <c r="H99" s="26">
        <f t="shared" ref="H99:H107" si="16">C99-G99-F99-E99</f>
        <v>373680000</v>
      </c>
      <c r="I99" s="27"/>
    </row>
    <row r="100" spans="1:9" hidden="1">
      <c r="A100" s="29" t="s">
        <v>14</v>
      </c>
      <c r="B100" s="27" t="s">
        <v>33</v>
      </c>
      <c r="C100" s="31">
        <v>217550000</v>
      </c>
      <c r="D100" s="31">
        <v>217550000</v>
      </c>
      <c r="E100" s="31"/>
      <c r="F100" s="31">
        <v>217550000</v>
      </c>
      <c r="G100" s="31"/>
      <c r="H100" s="26">
        <f>D100-G100-F100-E100</f>
        <v>0</v>
      </c>
      <c r="I100" s="27"/>
    </row>
    <row r="101" spans="1:9">
      <c r="A101" s="29" t="s">
        <v>14</v>
      </c>
      <c r="B101" s="27" t="s">
        <v>78</v>
      </c>
      <c r="C101" s="31">
        <v>391336000</v>
      </c>
      <c r="D101" s="31"/>
      <c r="E101" s="31"/>
      <c r="F101" s="31"/>
      <c r="G101" s="31"/>
      <c r="H101" s="26">
        <f t="shared" si="16"/>
        <v>391336000</v>
      </c>
      <c r="I101" s="27"/>
    </row>
    <row r="102" spans="1:9">
      <c r="A102" s="29" t="s">
        <v>14</v>
      </c>
      <c r="B102" s="27" t="s">
        <v>52</v>
      </c>
      <c r="C102" s="31">
        <v>69100000</v>
      </c>
      <c r="D102" s="31"/>
      <c r="E102" s="27"/>
      <c r="F102" s="31"/>
      <c r="G102" s="31"/>
      <c r="H102" s="26">
        <f t="shared" si="16"/>
        <v>69100000</v>
      </c>
      <c r="I102" s="27"/>
    </row>
    <row r="103" spans="1:9">
      <c r="A103" s="29" t="s">
        <v>14</v>
      </c>
      <c r="B103" s="27" t="s">
        <v>53</v>
      </c>
      <c r="C103" s="31">
        <v>16680000</v>
      </c>
      <c r="D103" s="31"/>
      <c r="E103" s="27"/>
      <c r="F103" s="31"/>
      <c r="G103" s="31"/>
      <c r="H103" s="26">
        <f t="shared" si="16"/>
        <v>16680000</v>
      </c>
      <c r="I103" s="27"/>
    </row>
    <row r="104" spans="1:9">
      <c r="A104" s="29" t="s">
        <v>14</v>
      </c>
      <c r="B104" s="27" t="s">
        <v>79</v>
      </c>
      <c r="C104" s="31">
        <v>88900000</v>
      </c>
      <c r="D104" s="31">
        <v>78500000</v>
      </c>
      <c r="E104" s="27"/>
      <c r="F104" s="31"/>
      <c r="G104" s="31"/>
      <c r="H104" s="26">
        <f>D104-G104-F104-E104</f>
        <v>78500000</v>
      </c>
      <c r="I104" s="33"/>
    </row>
    <row r="105" spans="1:9">
      <c r="A105" s="47"/>
      <c r="B105" s="27" t="s">
        <v>37</v>
      </c>
      <c r="C105" s="31">
        <v>59900000</v>
      </c>
      <c r="D105" s="31"/>
      <c r="E105" s="27"/>
      <c r="F105" s="27"/>
      <c r="G105" s="27"/>
      <c r="H105" s="26">
        <f t="shared" si="16"/>
        <v>59900000</v>
      </c>
      <c r="I105" s="27"/>
    </row>
    <row r="106" spans="1:9">
      <c r="A106" s="47"/>
      <c r="B106" s="27" t="s">
        <v>19</v>
      </c>
      <c r="C106" s="31">
        <v>182249600</v>
      </c>
      <c r="D106" s="31"/>
      <c r="E106" s="27"/>
      <c r="F106" s="27"/>
      <c r="G106" s="27"/>
      <c r="H106" s="26">
        <f t="shared" si="16"/>
        <v>182249600</v>
      </c>
      <c r="I106" s="27"/>
    </row>
    <row r="107" spans="1:9">
      <c r="A107" s="47"/>
      <c r="B107" s="27" t="s">
        <v>38</v>
      </c>
      <c r="C107" s="31">
        <v>97500000</v>
      </c>
      <c r="D107" s="31"/>
      <c r="E107" s="27"/>
      <c r="F107" s="27"/>
      <c r="G107" s="27"/>
      <c r="H107" s="26">
        <f t="shared" si="16"/>
        <v>97500000</v>
      </c>
      <c r="I107" s="27"/>
    </row>
    <row r="108" spans="1:9" ht="114" customHeight="1">
      <c r="A108" s="20" t="s">
        <v>84</v>
      </c>
      <c r="B108" s="21" t="s">
        <v>80</v>
      </c>
      <c r="C108" s="22">
        <f t="shared" ref="C108:H108" si="17">C109</f>
        <v>2689229000</v>
      </c>
      <c r="D108" s="22">
        <f t="shared" si="17"/>
        <v>2623115000</v>
      </c>
      <c r="E108" s="22">
        <f t="shared" si="17"/>
        <v>0</v>
      </c>
      <c r="F108" s="22">
        <f t="shared" si="17"/>
        <v>0</v>
      </c>
      <c r="G108" s="22">
        <f t="shared" si="17"/>
        <v>0</v>
      </c>
      <c r="H108" s="22">
        <f t="shared" si="17"/>
        <v>2623115000</v>
      </c>
      <c r="I108" s="28"/>
    </row>
    <row r="109" spans="1:9">
      <c r="A109" s="29" t="s">
        <v>14</v>
      </c>
      <c r="B109" s="27" t="s">
        <v>81</v>
      </c>
      <c r="C109" s="31">
        <v>2689229000</v>
      </c>
      <c r="D109" s="31">
        <v>2623115000</v>
      </c>
      <c r="E109" s="31"/>
      <c r="F109" s="31"/>
      <c r="G109" s="31"/>
      <c r="H109" s="26">
        <f>D109-G109-F109-E109</f>
        <v>2623115000</v>
      </c>
      <c r="I109" s="41"/>
    </row>
    <row r="110" spans="1:9" hidden="1">
      <c r="A110" s="47"/>
      <c r="B110" s="33"/>
      <c r="C110" s="31"/>
      <c r="D110" s="31"/>
      <c r="E110" s="27"/>
      <c r="F110" s="27"/>
      <c r="G110" s="27"/>
      <c r="H110" s="31"/>
      <c r="I110" s="27"/>
    </row>
    <row r="111" spans="1:9" hidden="1">
      <c r="A111" s="47"/>
      <c r="B111" s="33"/>
      <c r="C111" s="27"/>
      <c r="D111" s="27"/>
      <c r="E111" s="27"/>
      <c r="F111" s="27"/>
      <c r="G111" s="27"/>
      <c r="H111" s="27"/>
      <c r="I111" s="27"/>
    </row>
    <row r="112" spans="1:9" hidden="1">
      <c r="A112" s="47"/>
      <c r="B112" s="33"/>
      <c r="C112" s="27"/>
      <c r="D112" s="27"/>
      <c r="E112" s="27"/>
      <c r="F112" s="27"/>
      <c r="G112" s="27"/>
      <c r="H112" s="27"/>
      <c r="I112" s="27"/>
    </row>
    <row r="113" spans="1:10" hidden="1">
      <c r="A113" s="47"/>
      <c r="B113" s="33"/>
      <c r="C113" s="27"/>
      <c r="D113" s="27"/>
      <c r="E113" s="27"/>
      <c r="F113" s="27"/>
      <c r="G113" s="27"/>
      <c r="H113" s="27"/>
      <c r="I113" s="27"/>
    </row>
    <row r="114" spans="1:10" hidden="1">
      <c r="A114" s="47"/>
      <c r="B114" s="33"/>
      <c r="C114" s="27"/>
      <c r="D114" s="27"/>
      <c r="E114" s="27"/>
      <c r="F114" s="27"/>
      <c r="G114" s="27"/>
      <c r="H114" s="27"/>
      <c r="I114" s="27"/>
    </row>
    <row r="115" spans="1:10" hidden="1">
      <c r="A115" s="47"/>
      <c r="B115" s="33"/>
      <c r="C115" s="27"/>
      <c r="D115" s="27"/>
      <c r="E115" s="27"/>
      <c r="F115" s="27"/>
      <c r="G115" s="27"/>
      <c r="H115" s="27"/>
      <c r="I115" s="27"/>
    </row>
    <row r="116" spans="1:10" hidden="1">
      <c r="A116" s="47"/>
      <c r="B116" s="33"/>
      <c r="C116" s="33"/>
      <c r="D116" s="33"/>
      <c r="E116" s="33"/>
      <c r="F116" s="33"/>
      <c r="G116" s="33"/>
      <c r="H116" s="33"/>
      <c r="I116" s="33"/>
    </row>
    <row r="117" spans="1:10" s="52" customFormat="1" ht="23.45" customHeight="1">
      <c r="A117" s="48"/>
      <c r="B117" s="49" t="s">
        <v>82</v>
      </c>
      <c r="C117" s="50">
        <f t="shared" ref="C117:H117" si="18">SUM(C10,C16,C12,C18,C33,C62,C68,C14,C70,C72,C75,C86,C88,C90,C92,C108)</f>
        <v>139421848907</v>
      </c>
      <c r="D117" s="50">
        <f t="shared" si="18"/>
        <v>117478400277</v>
      </c>
      <c r="E117" s="50">
        <f t="shared" si="18"/>
        <v>1516197300</v>
      </c>
      <c r="F117" s="50">
        <f t="shared" si="18"/>
        <v>80994907701</v>
      </c>
      <c r="G117" s="50">
        <f t="shared" si="18"/>
        <v>0</v>
      </c>
      <c r="H117" s="50">
        <f t="shared" si="18"/>
        <v>52715019656</v>
      </c>
      <c r="I117" s="51"/>
    </row>
    <row r="118" spans="1:10">
      <c r="G118" s="34"/>
      <c r="H118" s="15"/>
    </row>
    <row r="119" spans="1:10" ht="17.25">
      <c r="A119" s="54"/>
      <c r="D119" s="34"/>
      <c r="G119" s="34"/>
      <c r="J119" s="34"/>
    </row>
    <row r="120" spans="1:10">
      <c r="A120" s="55"/>
    </row>
    <row r="121" spans="1:10">
      <c r="A121" s="55"/>
    </row>
  </sheetData>
  <mergeCells count="12">
    <mergeCell ref="H8:H9"/>
    <mergeCell ref="I8:I9"/>
    <mergeCell ref="A4:K4"/>
    <mergeCell ref="A5:K5"/>
    <mergeCell ref="A1:I1"/>
    <mergeCell ref="A2:I2"/>
    <mergeCell ref="A3:I3"/>
    <mergeCell ref="A8:A9"/>
    <mergeCell ref="B8:B9"/>
    <mergeCell ref="C8:C9"/>
    <mergeCell ref="D8:D9"/>
    <mergeCell ref="E8:G8"/>
  </mergeCells>
  <printOptions horizontalCentered="1"/>
  <pageMargins left="0.5" right="0" top="0.5" bottom="0.3" header="0.3" footer="0.3"/>
  <pageSetup paperSize="9" scale="95"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F22" sqref="F22"/>
    </sheetView>
  </sheetViews>
  <sheetFormatPr defaultRowHeight="16.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 1</vt:lpstr>
      <vt:lpstr>Sheet6</vt:lpstr>
      <vt:lpstr>'PL 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2017-03-15T05:09:41Z</cp:lastPrinted>
  <dcterms:created xsi:type="dcterms:W3CDTF">2016-02-29T07:05:34Z</dcterms:created>
  <dcterms:modified xsi:type="dcterms:W3CDTF">2017-08-29T01:49:03Z</dcterms:modified>
</cp:coreProperties>
</file>